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\CollegeZone\e-library\No. 15 RPPA\2022 Data Book\"/>
    </mc:Choice>
  </mc:AlternateContent>
  <xr:revisionPtr revIDLastSave="0" documentId="13_ncr:1_{E4716171-0798-423E-8747-1FEB7D623E8E}" xr6:coauthVersionLast="47" xr6:coauthVersionMax="47" xr10:uidLastSave="{00000000-0000-0000-0000-000000000000}"/>
  <bookViews>
    <workbookView xWindow="-120" yWindow="-120" windowWidth="24240" windowHeight="13140" xr2:uid="{44DB2E59-2DD2-4A5C-8BC3-84004B89B10E}"/>
  </bookViews>
  <sheets>
    <sheet name="T 2.3c MapRec by Dep_Inst" sheetId="15" r:id="rId1"/>
  </sheets>
  <definedNames>
    <definedName name="_xlnm.Print_Area" localSheetId="0">'T 2.3c MapRec by Dep_Inst'!$A$1:$L$186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3" i="15" l="1"/>
  <c r="H73" i="15" s="1"/>
  <c r="J72" i="15"/>
  <c r="H72" i="15" s="1"/>
  <c r="J71" i="15"/>
  <c r="E71" i="15" s="1"/>
  <c r="H71" i="15"/>
  <c r="J70" i="15"/>
  <c r="H70" i="15" s="1"/>
  <c r="J39" i="15"/>
  <c r="H39" i="15" s="1"/>
  <c r="J38" i="15"/>
  <c r="H38" i="15" s="1"/>
  <c r="J37" i="15"/>
  <c r="E37" i="15" s="1"/>
  <c r="J36" i="15"/>
  <c r="H36" i="15" s="1"/>
  <c r="G182" i="15"/>
  <c r="D182" i="15"/>
  <c r="J180" i="15"/>
  <c r="E180" i="15" s="1"/>
  <c r="J179" i="15"/>
  <c r="J178" i="15"/>
  <c r="H178" i="15" s="1"/>
  <c r="J177" i="15"/>
  <c r="H177" i="15" s="1"/>
  <c r="G172" i="15"/>
  <c r="D172" i="15"/>
  <c r="XEW171" i="15"/>
  <c r="J170" i="15"/>
  <c r="E170" i="15" s="1"/>
  <c r="J169" i="15"/>
  <c r="H169" i="15" s="1"/>
  <c r="J168" i="15"/>
  <c r="H168" i="15" s="1"/>
  <c r="J158" i="15"/>
  <c r="H158" i="15" s="1"/>
  <c r="J157" i="15"/>
  <c r="E157" i="15" s="1"/>
  <c r="J156" i="15"/>
  <c r="H156" i="15" s="1"/>
  <c r="J155" i="15"/>
  <c r="H155" i="15" s="1"/>
  <c r="J154" i="15"/>
  <c r="H154" i="15" s="1"/>
  <c r="J153" i="15"/>
  <c r="E153" i="15" s="1"/>
  <c r="J152" i="15"/>
  <c r="H152" i="15" s="1"/>
  <c r="J151" i="15"/>
  <c r="H151" i="15" s="1"/>
  <c r="J150" i="15"/>
  <c r="H150" i="15" s="1"/>
  <c r="J149" i="15"/>
  <c r="E149" i="15" s="1"/>
  <c r="J148" i="15"/>
  <c r="H148" i="15" s="1"/>
  <c r="J147" i="15"/>
  <c r="H147" i="15" s="1"/>
  <c r="J146" i="15"/>
  <c r="H146" i="15" s="1"/>
  <c r="J145" i="15"/>
  <c r="E145" i="15" s="1"/>
  <c r="J144" i="15"/>
  <c r="H144" i="15" s="1"/>
  <c r="J143" i="15"/>
  <c r="H143" i="15" s="1"/>
  <c r="J142" i="15"/>
  <c r="H142" i="15" s="1"/>
  <c r="J141" i="15"/>
  <c r="E141" i="15" s="1"/>
  <c r="J140" i="15"/>
  <c r="E140" i="15" s="1"/>
  <c r="J139" i="15"/>
  <c r="E139" i="15" s="1"/>
  <c r="H139" i="15"/>
  <c r="J138" i="15"/>
  <c r="H138" i="15" s="1"/>
  <c r="J137" i="15"/>
  <c r="E137" i="15" s="1"/>
  <c r="J136" i="15"/>
  <c r="H136" i="15" s="1"/>
  <c r="J135" i="15"/>
  <c r="H135" i="15" s="1"/>
  <c r="J134" i="15"/>
  <c r="H134" i="15" s="1"/>
  <c r="J133" i="15"/>
  <c r="E133" i="15" s="1"/>
  <c r="J132" i="15"/>
  <c r="H132" i="15" s="1"/>
  <c r="J131" i="15"/>
  <c r="E131" i="15" s="1"/>
  <c r="J130" i="15"/>
  <c r="H130" i="15" s="1"/>
  <c r="J129" i="15"/>
  <c r="E129" i="15" s="1"/>
  <c r="J128" i="15"/>
  <c r="H128" i="15" s="1"/>
  <c r="J127" i="15"/>
  <c r="H127" i="15" s="1"/>
  <c r="J126" i="15"/>
  <c r="H126" i="15" s="1"/>
  <c r="J119" i="15"/>
  <c r="E119" i="15" s="1"/>
  <c r="J118" i="15"/>
  <c r="H118" i="15" s="1"/>
  <c r="J117" i="15"/>
  <c r="H117" i="15" s="1"/>
  <c r="J116" i="15"/>
  <c r="H116" i="15" s="1"/>
  <c r="J115" i="15"/>
  <c r="E115" i="15" s="1"/>
  <c r="J114" i="15"/>
  <c r="H114" i="15" s="1"/>
  <c r="J113" i="15"/>
  <c r="H113" i="15" s="1"/>
  <c r="J112" i="15"/>
  <c r="H112" i="15" s="1"/>
  <c r="J111" i="15"/>
  <c r="E111" i="15" s="1"/>
  <c r="J110" i="15"/>
  <c r="H110" i="15" s="1"/>
  <c r="J109" i="15"/>
  <c r="H109" i="15" s="1"/>
  <c r="J108" i="15"/>
  <c r="H108" i="15" s="1"/>
  <c r="J107" i="15"/>
  <c r="E107" i="15" s="1"/>
  <c r="J106" i="15"/>
  <c r="H106" i="15" s="1"/>
  <c r="J105" i="15"/>
  <c r="H105" i="15" s="1"/>
  <c r="J104" i="15"/>
  <c r="H104" i="15" s="1"/>
  <c r="J103" i="15"/>
  <c r="E103" i="15" s="1"/>
  <c r="J102" i="15"/>
  <c r="E102" i="15" s="1"/>
  <c r="J101" i="15"/>
  <c r="H101" i="15" s="1"/>
  <c r="J100" i="15"/>
  <c r="H100" i="15" s="1"/>
  <c r="J99" i="15"/>
  <c r="E99" i="15" s="1"/>
  <c r="J98" i="15"/>
  <c r="H98" i="15" s="1"/>
  <c r="J97" i="15"/>
  <c r="H97" i="15" s="1"/>
  <c r="J96" i="15"/>
  <c r="H96" i="15" s="1"/>
  <c r="G91" i="15"/>
  <c r="D91" i="15"/>
  <c r="J89" i="15"/>
  <c r="H89" i="15" s="1"/>
  <c r="J88" i="15"/>
  <c r="E88" i="15" s="1"/>
  <c r="J87" i="15"/>
  <c r="H87" i="15" s="1"/>
  <c r="J86" i="15"/>
  <c r="E86" i="15" s="1"/>
  <c r="J76" i="15"/>
  <c r="H76" i="15" s="1"/>
  <c r="J75" i="15"/>
  <c r="E75" i="15" s="1"/>
  <c r="J74" i="15"/>
  <c r="H74" i="15" s="1"/>
  <c r="J69" i="15"/>
  <c r="H69" i="15" s="1"/>
  <c r="J68" i="15"/>
  <c r="H68" i="15" s="1"/>
  <c r="J67" i="15"/>
  <c r="E67" i="15" s="1"/>
  <c r="J66" i="15"/>
  <c r="H66" i="15" s="1"/>
  <c r="J65" i="15"/>
  <c r="H65" i="15" s="1"/>
  <c r="J64" i="15"/>
  <c r="H64" i="15" s="1"/>
  <c r="J63" i="15"/>
  <c r="E63" i="15" s="1"/>
  <c r="J62" i="15"/>
  <c r="H62" i="15" s="1"/>
  <c r="J61" i="15"/>
  <c r="E61" i="15" s="1"/>
  <c r="J60" i="15"/>
  <c r="H60" i="15" s="1"/>
  <c r="J59" i="15"/>
  <c r="E59" i="15" s="1"/>
  <c r="J58" i="15"/>
  <c r="H58" i="15" s="1"/>
  <c r="J57" i="15"/>
  <c r="H57" i="15" s="1"/>
  <c r="J56" i="15"/>
  <c r="H56" i="15" s="1"/>
  <c r="J55" i="15"/>
  <c r="E55" i="15" s="1"/>
  <c r="J54" i="15"/>
  <c r="E54" i="15" s="1"/>
  <c r="J53" i="15"/>
  <c r="E53" i="15" s="1"/>
  <c r="J52" i="15"/>
  <c r="H52" i="15" s="1"/>
  <c r="J51" i="15"/>
  <c r="E51" i="15" s="1"/>
  <c r="J50" i="15"/>
  <c r="H50" i="15" s="1"/>
  <c r="J49" i="15"/>
  <c r="H49" i="15" s="1"/>
  <c r="J48" i="15"/>
  <c r="H48" i="15" s="1"/>
  <c r="J47" i="15"/>
  <c r="E47" i="15" s="1"/>
  <c r="J46" i="15"/>
  <c r="H46" i="15" s="1"/>
  <c r="J35" i="15"/>
  <c r="H35" i="15" s="1"/>
  <c r="J34" i="15"/>
  <c r="H34" i="15" s="1"/>
  <c r="J33" i="15"/>
  <c r="E33" i="15" s="1"/>
  <c r="J32" i="15"/>
  <c r="H32" i="15" s="1"/>
  <c r="J31" i="15"/>
  <c r="H31" i="15" s="1"/>
  <c r="J30" i="15"/>
  <c r="G24" i="15"/>
  <c r="D24" i="15"/>
  <c r="J22" i="15"/>
  <c r="H22" i="15" s="1"/>
  <c r="J21" i="15"/>
  <c r="E21" i="15" s="1"/>
  <c r="J20" i="15"/>
  <c r="H20" i="15" s="1"/>
  <c r="J19" i="15"/>
  <c r="H19" i="15" s="1"/>
  <c r="J18" i="15"/>
  <c r="H18" i="15" s="1"/>
  <c r="J17" i="15"/>
  <c r="E17" i="15" s="1"/>
  <c r="J16" i="15"/>
  <c r="H16" i="15" s="1"/>
  <c r="J15" i="15"/>
  <c r="H15" i="15" s="1"/>
  <c r="J14" i="15"/>
  <c r="H14" i="15" s="1"/>
  <c r="J13" i="15"/>
  <c r="E13" i="15" s="1"/>
  <c r="J12" i="15"/>
  <c r="H12" i="15" s="1"/>
  <c r="E12" i="15"/>
  <c r="J11" i="15"/>
  <c r="H11" i="15" s="1"/>
  <c r="J7" i="15"/>
  <c r="H7" i="15" s="1"/>
  <c r="E147" i="15" l="1"/>
  <c r="H145" i="15"/>
  <c r="E49" i="15"/>
  <c r="E58" i="15"/>
  <c r="H61" i="15"/>
  <c r="E64" i="15"/>
  <c r="H137" i="15"/>
  <c r="E143" i="15"/>
  <c r="H17" i="15"/>
  <c r="E32" i="15"/>
  <c r="E34" i="15"/>
  <c r="H47" i="15"/>
  <c r="E56" i="15"/>
  <c r="E97" i="15"/>
  <c r="E104" i="15"/>
  <c r="E127" i="15"/>
  <c r="H21" i="15"/>
  <c r="H54" i="15"/>
  <c r="E112" i="15"/>
  <c r="H119" i="15"/>
  <c r="H37" i="15"/>
  <c r="E70" i="15"/>
  <c r="E106" i="15"/>
  <c r="E19" i="15"/>
  <c r="E66" i="15"/>
  <c r="E114" i="15"/>
  <c r="H129" i="15"/>
  <c r="H141" i="15"/>
  <c r="E169" i="15"/>
  <c r="H75" i="15"/>
  <c r="E16" i="15"/>
  <c r="H102" i="15"/>
  <c r="E110" i="15"/>
  <c r="E118" i="15"/>
  <c r="E135" i="15"/>
  <c r="E152" i="15"/>
  <c r="E156" i="15"/>
  <c r="E36" i="15"/>
  <c r="E18" i="15"/>
  <c r="E20" i="15"/>
  <c r="H33" i="15"/>
  <c r="E35" i="15"/>
  <c r="H53" i="15"/>
  <c r="H55" i="15"/>
  <c r="E57" i="15"/>
  <c r="H59" i="15"/>
  <c r="E74" i="15"/>
  <c r="H88" i="15"/>
  <c r="E101" i="15"/>
  <c r="E109" i="15"/>
  <c r="E126" i="15"/>
  <c r="E128" i="15"/>
  <c r="H133" i="15"/>
  <c r="H140" i="15"/>
  <c r="E142" i="15"/>
  <c r="E144" i="15"/>
  <c r="E148" i="15"/>
  <c r="E155" i="15"/>
  <c r="E168" i="15"/>
  <c r="H170" i="15"/>
  <c r="XEW170" i="15" s="1"/>
  <c r="E177" i="15"/>
  <c r="H51" i="15"/>
  <c r="H86" i="15"/>
  <c r="H99" i="15"/>
  <c r="H103" i="15"/>
  <c r="E105" i="15"/>
  <c r="H107" i="15"/>
  <c r="H131" i="15"/>
  <c r="E151" i="15"/>
  <c r="H153" i="15"/>
  <c r="J172" i="15"/>
  <c r="E172" i="15" s="1"/>
  <c r="E39" i="15"/>
  <c r="E73" i="15"/>
  <c r="E72" i="15"/>
  <c r="E62" i="15"/>
  <c r="E38" i="15"/>
  <c r="E178" i="15"/>
  <c r="H180" i="15"/>
  <c r="J91" i="15"/>
  <c r="H91" i="15" s="1"/>
  <c r="E15" i="15"/>
  <c r="E31" i="15"/>
  <c r="E46" i="15"/>
  <c r="E69" i="15"/>
  <c r="E87" i="15"/>
  <c r="E117" i="15"/>
  <c r="E132" i="15"/>
  <c r="E11" i="15"/>
  <c r="H13" i="15"/>
  <c r="E48" i="15"/>
  <c r="E50" i="15"/>
  <c r="H63" i="15"/>
  <c r="E65" i="15"/>
  <c r="H67" i="15"/>
  <c r="E89" i="15"/>
  <c r="E96" i="15"/>
  <c r="E98" i="15"/>
  <c r="H111" i="15"/>
  <c r="E113" i="15"/>
  <c r="H115" i="15"/>
  <c r="E134" i="15"/>
  <c r="E136" i="15"/>
  <c r="H149" i="15"/>
  <c r="H157" i="15"/>
  <c r="J182" i="15"/>
  <c r="H182" i="15" s="1"/>
  <c r="E7" i="15"/>
  <c r="E150" i="15"/>
  <c r="E158" i="15"/>
  <c r="J24" i="15"/>
  <c r="E14" i="15"/>
  <c r="E22" i="15"/>
  <c r="E30" i="15"/>
  <c r="E52" i="15"/>
  <c r="E60" i="15"/>
  <c r="E68" i="15"/>
  <c r="E76" i="15"/>
  <c r="E100" i="15"/>
  <c r="E108" i="15"/>
  <c r="E116" i="15"/>
  <c r="E130" i="15"/>
  <c r="E138" i="15"/>
  <c r="E146" i="15"/>
  <c r="E154" i="15"/>
  <c r="H30" i="15"/>
  <c r="E179" i="15"/>
  <c r="H179" i="15"/>
  <c r="E182" i="15" l="1"/>
  <c r="H172" i="15"/>
  <c r="XEW172" i="15" s="1"/>
  <c r="E91" i="15"/>
  <c r="H24" i="15"/>
  <c r="E24" i="15"/>
</calcChain>
</file>

<file path=xl/sharedStrings.xml><?xml version="1.0" encoding="utf-8"?>
<sst xmlns="http://schemas.openxmlformats.org/spreadsheetml/2006/main" count="310" uniqueCount="222">
  <si>
    <t xml:space="preserve"> </t>
  </si>
  <si>
    <t>MAP</t>
  </si>
  <si>
    <t>FY2022</t>
  </si>
  <si>
    <t>2022 ISAC Data Book</t>
  </si>
  <si>
    <t>Public 4-Year</t>
  </si>
  <si>
    <t>Public 2-Year</t>
  </si>
  <si>
    <t>Code</t>
  </si>
  <si>
    <t>Institution</t>
  </si>
  <si>
    <t>010</t>
  </si>
  <si>
    <t>Chicago State University</t>
  </si>
  <si>
    <t>014</t>
  </si>
  <si>
    <t>Eastern Illinois University</t>
  </si>
  <si>
    <t>Governors State University</t>
  </si>
  <si>
    <t>022</t>
  </si>
  <si>
    <t>Illinois State University</t>
  </si>
  <si>
    <t>079</t>
  </si>
  <si>
    <t>Northeastern Illinois University</t>
  </si>
  <si>
    <t>045</t>
  </si>
  <si>
    <t>Northern Illinois University</t>
  </si>
  <si>
    <t>060</t>
  </si>
  <si>
    <t>Southern Illinois University Carbondale</t>
  </si>
  <si>
    <t>070</t>
  </si>
  <si>
    <t>Southern Illinois University Edwardsville</t>
  </si>
  <si>
    <t>064</t>
  </si>
  <si>
    <t>University of Illinois Chicago</t>
  </si>
  <si>
    <t>University of Illinois Springfield</t>
  </si>
  <si>
    <t>065</t>
  </si>
  <si>
    <t>University of Illinois-Urbana</t>
  </si>
  <si>
    <t>066</t>
  </si>
  <si>
    <t>Western Illinois University</t>
  </si>
  <si>
    <t>Total Public 4-Year</t>
  </si>
  <si>
    <t>Black Hawk College</t>
  </si>
  <si>
    <t>Carl Sandburg College</t>
  </si>
  <si>
    <t>032</t>
  </si>
  <si>
    <t>College of DuPage</t>
  </si>
  <si>
    <t>074</t>
  </si>
  <si>
    <t>College of Lake County</t>
  </si>
  <si>
    <t>012</t>
  </si>
  <si>
    <t>Danville Area Community College</t>
  </si>
  <si>
    <t>015</t>
  </si>
  <si>
    <t>Elgin Community College</t>
  </si>
  <si>
    <t>Harold Washington College</t>
  </si>
  <si>
    <t>087</t>
  </si>
  <si>
    <t>Harper College</t>
  </si>
  <si>
    <t>Harry S. Truman College</t>
  </si>
  <si>
    <t>Heartland Community College</t>
  </si>
  <si>
    <t>084</t>
  </si>
  <si>
    <t>Highland Community College</t>
  </si>
  <si>
    <t>056</t>
  </si>
  <si>
    <t>Illinois Central College</t>
  </si>
  <si>
    <t>Illinois Eastern Community Colleges</t>
  </si>
  <si>
    <t>028</t>
  </si>
  <si>
    <t>Illinois Valley Community College</t>
  </si>
  <si>
    <t>Public 2-Year, continued</t>
  </si>
  <si>
    <t>John A. Logan College</t>
  </si>
  <si>
    <t>John Wood Community College</t>
  </si>
  <si>
    <t>024</t>
  </si>
  <si>
    <t>Joliet Junior College</t>
  </si>
  <si>
    <t>037</t>
  </si>
  <si>
    <t>Kankakee Community College</t>
  </si>
  <si>
    <t>008</t>
  </si>
  <si>
    <t>Kaskaskia College</t>
  </si>
  <si>
    <t>Kennedy-King College</t>
  </si>
  <si>
    <t>009</t>
  </si>
  <si>
    <t>Kishwaukee College</t>
  </si>
  <si>
    <t>Lake Land College</t>
  </si>
  <si>
    <t>Malcolm X College</t>
  </si>
  <si>
    <t>McHenry County College</t>
  </si>
  <si>
    <t>040</t>
  </si>
  <si>
    <t>Morton College</t>
  </si>
  <si>
    <t>Oakton Community College</t>
  </si>
  <si>
    <t>Olive-Harvey College</t>
  </si>
  <si>
    <t>Parkland College</t>
  </si>
  <si>
    <t>073</t>
  </si>
  <si>
    <t>Prairie State College</t>
  </si>
  <si>
    <t>041</t>
  </si>
  <si>
    <t>Rend Lake College</t>
  </si>
  <si>
    <t>Richard J. Daley College</t>
  </si>
  <si>
    <t>Richland Community College</t>
  </si>
  <si>
    <t>085</t>
  </si>
  <si>
    <t>Rock Valley College</t>
  </si>
  <si>
    <t>088</t>
  </si>
  <si>
    <t>Sauk Valley Community College</t>
  </si>
  <si>
    <t>075</t>
  </si>
  <si>
    <t>Shawnee Community College</t>
  </si>
  <si>
    <t>063</t>
  </si>
  <si>
    <t>South Suburban College</t>
  </si>
  <si>
    <t>078</t>
  </si>
  <si>
    <t>Southeastern Illinois College</t>
  </si>
  <si>
    <t>004</t>
  </si>
  <si>
    <t>Southwestern Illinois College</t>
  </si>
  <si>
    <t>077</t>
  </si>
  <si>
    <t>Spoon River College</t>
  </si>
  <si>
    <t>047</t>
  </si>
  <si>
    <t>Triton College</t>
  </si>
  <si>
    <t>096</t>
  </si>
  <si>
    <t>Waubonsee Community College</t>
  </si>
  <si>
    <t>Wilbur Wright College</t>
  </si>
  <si>
    <t>Total Public 2-Year</t>
  </si>
  <si>
    <t>001</t>
  </si>
  <si>
    <t>Augustana College</t>
  </si>
  <si>
    <t>002</t>
  </si>
  <si>
    <t>Aurora University</t>
  </si>
  <si>
    <t>058</t>
  </si>
  <si>
    <t>Benedictine University</t>
  </si>
  <si>
    <t>005</t>
  </si>
  <si>
    <t>Blackburn College</t>
  </si>
  <si>
    <t>Blessing-Rieman College of Nursing</t>
  </si>
  <si>
    <t>006</t>
  </si>
  <si>
    <t>Bradley University</t>
  </si>
  <si>
    <t>Capital Area School of Practical Nursing</t>
  </si>
  <si>
    <t>090</t>
  </si>
  <si>
    <t>Columbia College</t>
  </si>
  <si>
    <t>011</t>
  </si>
  <si>
    <t>Concordia University</t>
  </si>
  <si>
    <t>013</t>
  </si>
  <si>
    <t>DePaul University</t>
  </si>
  <si>
    <t>055</t>
  </si>
  <si>
    <t>Dominican University</t>
  </si>
  <si>
    <t>016</t>
  </si>
  <si>
    <t>Elmhurst College</t>
  </si>
  <si>
    <t>017</t>
  </si>
  <si>
    <t>Eureka College</t>
  </si>
  <si>
    <t>Graham Hospital School of Nursing</t>
  </si>
  <si>
    <t>019</t>
  </si>
  <si>
    <t>Greenville University</t>
  </si>
  <si>
    <t>098</t>
  </si>
  <si>
    <t>Hebrew Theological College</t>
  </si>
  <si>
    <t>020</t>
  </si>
  <si>
    <t>Illinois College</t>
  </si>
  <si>
    <t>021</t>
  </si>
  <si>
    <t>Illinois Institute of Technology</t>
  </si>
  <si>
    <t>023</t>
  </si>
  <si>
    <t>Illinois Wesleyan University</t>
  </si>
  <si>
    <t>083</t>
  </si>
  <si>
    <t>Judson University</t>
  </si>
  <si>
    <t>026</t>
  </si>
  <si>
    <t>Knox College</t>
  </si>
  <si>
    <t>027</t>
  </si>
  <si>
    <t>Lake Forest College</t>
  </si>
  <si>
    <t>Lakeview College of Nursing</t>
  </si>
  <si>
    <t>029</t>
  </si>
  <si>
    <t>Lewis University</t>
  </si>
  <si>
    <t>091</t>
  </si>
  <si>
    <t>Lincoln Christian University</t>
  </si>
  <si>
    <t>030</t>
  </si>
  <si>
    <t>031</t>
  </si>
  <si>
    <t>Loyola University</t>
  </si>
  <si>
    <t>092</t>
  </si>
  <si>
    <t>033</t>
  </si>
  <si>
    <t>McKendree University</t>
  </si>
  <si>
    <t>Methodist College of Nursing</t>
  </si>
  <si>
    <t>036</t>
  </si>
  <si>
    <t>Millikin University</t>
  </si>
  <si>
    <t>038</t>
  </si>
  <si>
    <t>Monmouth College</t>
  </si>
  <si>
    <t>043</t>
  </si>
  <si>
    <t>National Louis University</t>
  </si>
  <si>
    <t>National University of Health Sciences</t>
  </si>
  <si>
    <t>044</t>
  </si>
  <si>
    <t>North Central College</t>
  </si>
  <si>
    <t>046</t>
  </si>
  <si>
    <t>North Park University</t>
  </si>
  <si>
    <t>048</t>
  </si>
  <si>
    <t>Northwestern University</t>
  </si>
  <si>
    <t>049</t>
  </si>
  <si>
    <t>Olivet Nazarene University</t>
  </si>
  <si>
    <t>052</t>
  </si>
  <si>
    <t>Quincy University</t>
  </si>
  <si>
    <t>Resurrection University</t>
  </si>
  <si>
    <t>053</t>
  </si>
  <si>
    <t>Rockford University</t>
  </si>
  <si>
    <t>054</t>
  </si>
  <si>
    <t>Roosevelt University</t>
  </si>
  <si>
    <t>Rush University</t>
  </si>
  <si>
    <t>068</t>
  </si>
  <si>
    <t>St. Anthony College of Nursing</t>
  </si>
  <si>
    <t>St. Augustine College</t>
  </si>
  <si>
    <t>069</t>
  </si>
  <si>
    <t>St. Xavier University</t>
  </si>
  <si>
    <t>Telshe Yeshiva</t>
  </si>
  <si>
    <t>062</t>
  </si>
  <si>
    <t>The University of Chicago</t>
  </si>
  <si>
    <t>076</t>
  </si>
  <si>
    <t>Trinity Christian College</t>
  </si>
  <si>
    <t>Trinity College of Nursing</t>
  </si>
  <si>
    <t>081</t>
  </si>
  <si>
    <t>Trinity International University</t>
  </si>
  <si>
    <t>057</t>
  </si>
  <si>
    <t>University of St. Francis</t>
  </si>
  <si>
    <t>Vandercook College of Music</t>
  </si>
  <si>
    <t>067</t>
  </si>
  <si>
    <t>Wheaton College</t>
  </si>
  <si>
    <t>Chamberlain University</t>
  </si>
  <si>
    <t>DeVry University</t>
  </si>
  <si>
    <t>Fox College</t>
  </si>
  <si>
    <t>Northwestern College</t>
  </si>
  <si>
    <t>Table 2.3c of the 2022 ISAC Data Book</t>
  </si>
  <si>
    <t>MAP Recipients by Dependency Status and by Institution</t>
  </si>
  <si>
    <t>All Schools</t>
  </si>
  <si>
    <t>All Dependent Recipients</t>
  </si>
  <si>
    <t>All Independent Recipients</t>
  </si>
  <si>
    <t>Total # Paid</t>
  </si>
  <si>
    <t>Number</t>
  </si>
  <si>
    <t>% of Total</t>
  </si>
  <si>
    <t>Table 2.3c, MAP Recipients by Dependency Status and by Institution, continued</t>
  </si>
  <si>
    <t>Lewis &amp; Clark Community College</t>
  </si>
  <si>
    <t>Lincoln Land Community College</t>
  </si>
  <si>
    <t>Moraine Valley Community College</t>
  </si>
  <si>
    <t>American Academy of Art</t>
  </si>
  <si>
    <t>East West University</t>
  </si>
  <si>
    <t>Lincoln College</t>
  </si>
  <si>
    <t>MacCormac College</t>
  </si>
  <si>
    <t>Morrison Institute of Technology</t>
  </si>
  <si>
    <t>School of The Art Institute</t>
  </si>
  <si>
    <t>St. Francis Med Center College of Nursing</t>
  </si>
  <si>
    <t>St. John's College</t>
  </si>
  <si>
    <t>Proprietary Schools</t>
  </si>
  <si>
    <t xml:space="preserve">Total Proprietary Schools </t>
  </si>
  <si>
    <t>Private Not-for-Profit</t>
  </si>
  <si>
    <t>Private Not-for-Profit, continued</t>
  </si>
  <si>
    <t>Total Private Not-for-Profit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</si>
</sst>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color rgb="FFFF0000"/>
      <name val="Arial"/>
      <family val="2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sz val="8"/>
      <name val="Arial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8"/>
      <name val="Symbol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5" fillId="0" borderId="0"/>
    <xf numFmtId="0" fontId="12" fillId="0" borderId="0"/>
    <xf numFmtId="0" fontId="1" fillId="0" borderId="0"/>
  </cellStyleXfs>
  <cellXfs count="37">
    <xf numFmtId="0" fontId="0" fillId="0" borderId="0" xfId="0"/>
    <xf numFmtId="0" fontId="6" fillId="0" borderId="0" xfId="0" applyFont="1"/>
    <xf numFmtId="0" fontId="7" fillId="0" borderId="0" xfId="0" applyFont="1"/>
    <xf numFmtId="0" fontId="4" fillId="0" borderId="0" xfId="0" applyFont="1"/>
    <xf numFmtId="0" fontId="10" fillId="0" borderId="0" xfId="0" applyFont="1"/>
    <xf numFmtId="0" fontId="9" fillId="0" borderId="0" xfId="0" applyFont="1"/>
    <xf numFmtId="0" fontId="4" fillId="0" borderId="0" xfId="0" quotePrefix="1" applyFont="1" applyAlignment="1">
      <alignment horizontal="right"/>
    </xf>
    <xf numFmtId="37" fontId="9" fillId="0" borderId="0" xfId="0" applyNumberFormat="1" applyFont="1"/>
    <xf numFmtId="0" fontId="13" fillId="0" borderId="0" xfId="0" applyFont="1"/>
    <xf numFmtId="37" fontId="14" fillId="0" borderId="0" xfId="0" applyNumberFormat="1" applyFont="1"/>
    <xf numFmtId="0" fontId="15" fillId="0" borderId="0" xfId="0" applyFont="1"/>
    <xf numFmtId="0" fontId="14" fillId="0" borderId="0" xfId="0" applyFont="1"/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/>
    <xf numFmtId="37" fontId="9" fillId="0" borderId="1" xfId="0" applyNumberFormat="1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37" fontId="9" fillId="0" borderId="1" xfId="0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4" fillId="0" borderId="0" xfId="0" applyNumberFormat="1" applyFont="1"/>
    <xf numFmtId="9" fontId="4" fillId="0" borderId="0" xfId="0" applyNumberFormat="1" applyFont="1"/>
    <xf numFmtId="164" fontId="0" fillId="0" borderId="0" xfId="0" applyNumberFormat="1"/>
    <xf numFmtId="0" fontId="9" fillId="0" borderId="0" xfId="0" applyFont="1" applyAlignment="1">
      <alignment horizontal="center"/>
    </xf>
    <xf numFmtId="37" fontId="4" fillId="0" borderId="0" xfId="0" applyNumberFormat="1" applyFont="1" applyAlignment="1">
      <alignment horizontal="center"/>
    </xf>
    <xf numFmtId="0" fontId="3" fillId="0" borderId="0" xfId="0" applyFont="1"/>
    <xf numFmtId="3" fontId="9" fillId="0" borderId="0" xfId="0" applyNumberFormat="1" applyFont="1"/>
    <xf numFmtId="9" fontId="9" fillId="0" borderId="0" xfId="0" applyNumberFormat="1" applyFont="1"/>
    <xf numFmtId="37" fontId="9" fillId="0" borderId="0" xfId="0" applyNumberFormat="1" applyFont="1" applyAlignment="1">
      <alignment horizontal="right"/>
    </xf>
    <xf numFmtId="37" fontId="4" fillId="0" borderId="0" xfId="0" applyNumberFormat="1" applyFont="1"/>
    <xf numFmtId="0" fontId="2" fillId="0" borderId="0" xfId="0" applyFont="1"/>
    <xf numFmtId="0" fontId="5" fillId="0" borderId="0" xfId="0" applyFont="1"/>
    <xf numFmtId="3" fontId="8" fillId="0" borderId="0" xfId="0" applyNumberFormat="1" applyFont="1"/>
    <xf numFmtId="9" fontId="8" fillId="0" borderId="0" xfId="0" applyNumberFormat="1" applyFont="1"/>
    <xf numFmtId="0" fontId="1" fillId="0" borderId="0" xfId="5"/>
  </cellXfs>
  <cellStyles count="6">
    <cellStyle name="Normal" xfId="0" builtinId="0"/>
    <cellStyle name="Normal 2" xfId="2" xr:uid="{47FBC40B-5D96-4F29-BFEB-5D4D9B1E66D3}"/>
    <cellStyle name="Normal 2 2" xfId="1" xr:uid="{CB3C9183-732E-465B-8905-E36D19D21BA8}"/>
    <cellStyle name="Normal 3" xfId="3" xr:uid="{EEDDFCD8-917A-4413-B069-52D5B5C17F0C}"/>
    <cellStyle name="Normal 3 2" xfId="4" xr:uid="{55E1D424-63A0-4C26-A617-B754DCD17BBF}"/>
    <cellStyle name="Normal 4" xfId="5" xr:uid="{D534CF14-3321-416A-8CC9-32B2DC0B97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22C77-6FC1-4F0F-B006-1E9CE3498B71}">
  <sheetPr>
    <pageSetUpPr fitToPage="1"/>
  </sheetPr>
  <dimension ref="A1:XEW199"/>
  <sheetViews>
    <sheetView tabSelected="1" view="pageBreakPreview" zoomScale="80" zoomScaleNormal="70" zoomScaleSheetLayoutView="80" workbookViewId="0"/>
  </sheetViews>
  <sheetFormatPr defaultRowHeight="15" x14ac:dyDescent="0.25"/>
  <cols>
    <col min="1" max="1" width="9" customWidth="1"/>
    <col min="2" max="2" width="10.85546875" customWidth="1"/>
    <col min="3" max="3" width="37" customWidth="1"/>
    <col min="4" max="4" width="7.7109375" style="3" customWidth="1"/>
    <col min="5" max="5" width="15.140625" style="3" customWidth="1"/>
    <col min="6" max="6" width="4.7109375" style="3" customWidth="1"/>
    <col min="7" max="7" width="10.7109375" style="3" bestFit="1" customWidth="1"/>
    <col min="8" max="8" width="14.5703125" style="3" customWidth="1"/>
    <col min="9" max="9" width="4.7109375" style="3" customWidth="1"/>
    <col min="10" max="11" width="10.28515625" style="3" customWidth="1"/>
    <col min="12" max="12" width="10.42578125" customWidth="1"/>
    <col min="14" max="14" width="20.85546875" customWidth="1"/>
    <col min="19" max="19" width="25.140625" customWidth="1"/>
    <col min="250" max="250" width="9" customWidth="1"/>
    <col min="251" max="251" width="12.140625" customWidth="1"/>
    <col min="252" max="252" width="37" customWidth="1"/>
    <col min="253" max="253" width="7.7109375" customWidth="1"/>
    <col min="254" max="254" width="15.140625" customWidth="1"/>
    <col min="255" max="255" width="4.7109375" customWidth="1"/>
    <col min="256" max="256" width="10.7109375" bestFit="1" customWidth="1"/>
    <col min="257" max="257" width="14.5703125" customWidth="1"/>
    <col min="258" max="258" width="4.7109375" customWidth="1"/>
    <col min="259" max="259" width="10.28515625" customWidth="1"/>
    <col min="263" max="263" width="7.7109375" customWidth="1"/>
    <col min="264" max="264" width="0" hidden="1" customWidth="1"/>
    <col min="265" max="265" width="33.85546875" customWidth="1"/>
    <col min="267" max="267" width="10.42578125" customWidth="1"/>
    <col min="271" max="271" width="18.7109375" customWidth="1"/>
    <col min="275" max="275" width="25.140625" customWidth="1"/>
    <col min="506" max="506" width="9" customWidth="1"/>
    <col min="507" max="507" width="12.140625" customWidth="1"/>
    <col min="508" max="508" width="37" customWidth="1"/>
    <col min="509" max="509" width="7.7109375" customWidth="1"/>
    <col min="510" max="510" width="15.140625" customWidth="1"/>
    <col min="511" max="511" width="4.7109375" customWidth="1"/>
    <col min="512" max="512" width="10.7109375" bestFit="1" customWidth="1"/>
    <col min="513" max="513" width="14.5703125" customWidth="1"/>
    <col min="514" max="514" width="4.7109375" customWidth="1"/>
    <col min="515" max="515" width="10.28515625" customWidth="1"/>
    <col min="519" max="519" width="7.7109375" customWidth="1"/>
    <col min="520" max="520" width="0" hidden="1" customWidth="1"/>
    <col min="521" max="521" width="33.85546875" customWidth="1"/>
    <col min="523" max="523" width="10.42578125" customWidth="1"/>
    <col min="527" max="527" width="18.7109375" customWidth="1"/>
    <col min="531" max="531" width="25.140625" customWidth="1"/>
    <col min="762" max="762" width="9" customWidth="1"/>
    <col min="763" max="763" width="12.140625" customWidth="1"/>
    <col min="764" max="764" width="37" customWidth="1"/>
    <col min="765" max="765" width="7.7109375" customWidth="1"/>
    <col min="766" max="766" width="15.140625" customWidth="1"/>
    <col min="767" max="767" width="4.7109375" customWidth="1"/>
    <col min="768" max="768" width="10.7109375" bestFit="1" customWidth="1"/>
    <col min="769" max="769" width="14.5703125" customWidth="1"/>
    <col min="770" max="770" width="4.7109375" customWidth="1"/>
    <col min="771" max="771" width="10.28515625" customWidth="1"/>
    <col min="775" max="775" width="7.7109375" customWidth="1"/>
    <col min="776" max="776" width="0" hidden="1" customWidth="1"/>
    <col min="777" max="777" width="33.85546875" customWidth="1"/>
    <col min="779" max="779" width="10.42578125" customWidth="1"/>
    <col min="783" max="783" width="18.7109375" customWidth="1"/>
    <col min="787" max="787" width="25.140625" customWidth="1"/>
    <col min="1018" max="1018" width="9" customWidth="1"/>
    <col min="1019" max="1019" width="12.140625" customWidth="1"/>
    <col min="1020" max="1020" width="37" customWidth="1"/>
    <col min="1021" max="1021" width="7.7109375" customWidth="1"/>
    <col min="1022" max="1022" width="15.140625" customWidth="1"/>
    <col min="1023" max="1023" width="4.7109375" customWidth="1"/>
    <col min="1024" max="1024" width="10.7109375" bestFit="1" customWidth="1"/>
    <col min="1025" max="1025" width="14.5703125" customWidth="1"/>
    <col min="1026" max="1026" width="4.7109375" customWidth="1"/>
    <col min="1027" max="1027" width="10.28515625" customWidth="1"/>
    <col min="1031" max="1031" width="7.7109375" customWidth="1"/>
    <col min="1032" max="1032" width="0" hidden="1" customWidth="1"/>
    <col min="1033" max="1033" width="33.85546875" customWidth="1"/>
    <col min="1035" max="1035" width="10.42578125" customWidth="1"/>
    <col min="1039" max="1039" width="18.7109375" customWidth="1"/>
    <col min="1043" max="1043" width="25.140625" customWidth="1"/>
    <col min="1274" max="1274" width="9" customWidth="1"/>
    <col min="1275" max="1275" width="12.140625" customWidth="1"/>
    <col min="1276" max="1276" width="37" customWidth="1"/>
    <col min="1277" max="1277" width="7.7109375" customWidth="1"/>
    <col min="1278" max="1278" width="15.140625" customWidth="1"/>
    <col min="1279" max="1279" width="4.7109375" customWidth="1"/>
    <col min="1280" max="1280" width="10.7109375" bestFit="1" customWidth="1"/>
    <col min="1281" max="1281" width="14.5703125" customWidth="1"/>
    <col min="1282" max="1282" width="4.7109375" customWidth="1"/>
    <col min="1283" max="1283" width="10.28515625" customWidth="1"/>
    <col min="1287" max="1287" width="7.7109375" customWidth="1"/>
    <col min="1288" max="1288" width="0" hidden="1" customWidth="1"/>
    <col min="1289" max="1289" width="33.85546875" customWidth="1"/>
    <col min="1291" max="1291" width="10.42578125" customWidth="1"/>
    <col min="1295" max="1295" width="18.7109375" customWidth="1"/>
    <col min="1299" max="1299" width="25.140625" customWidth="1"/>
    <col min="1530" max="1530" width="9" customWidth="1"/>
    <col min="1531" max="1531" width="12.140625" customWidth="1"/>
    <col min="1532" max="1532" width="37" customWidth="1"/>
    <col min="1533" max="1533" width="7.7109375" customWidth="1"/>
    <col min="1534" max="1534" width="15.140625" customWidth="1"/>
    <col min="1535" max="1535" width="4.7109375" customWidth="1"/>
    <col min="1536" max="1536" width="10.7109375" bestFit="1" customWidth="1"/>
    <col min="1537" max="1537" width="14.5703125" customWidth="1"/>
    <col min="1538" max="1538" width="4.7109375" customWidth="1"/>
    <col min="1539" max="1539" width="10.28515625" customWidth="1"/>
    <col min="1543" max="1543" width="7.7109375" customWidth="1"/>
    <col min="1544" max="1544" width="0" hidden="1" customWidth="1"/>
    <col min="1545" max="1545" width="33.85546875" customWidth="1"/>
    <col min="1547" max="1547" width="10.42578125" customWidth="1"/>
    <col min="1551" max="1551" width="18.7109375" customWidth="1"/>
    <col min="1555" max="1555" width="25.140625" customWidth="1"/>
    <col min="1786" max="1786" width="9" customWidth="1"/>
    <col min="1787" max="1787" width="12.140625" customWidth="1"/>
    <col min="1788" max="1788" width="37" customWidth="1"/>
    <col min="1789" max="1789" width="7.7109375" customWidth="1"/>
    <col min="1790" max="1790" width="15.140625" customWidth="1"/>
    <col min="1791" max="1791" width="4.7109375" customWidth="1"/>
    <col min="1792" max="1792" width="10.7109375" bestFit="1" customWidth="1"/>
    <col min="1793" max="1793" width="14.5703125" customWidth="1"/>
    <col min="1794" max="1794" width="4.7109375" customWidth="1"/>
    <col min="1795" max="1795" width="10.28515625" customWidth="1"/>
    <col min="1799" max="1799" width="7.7109375" customWidth="1"/>
    <col min="1800" max="1800" width="0" hidden="1" customWidth="1"/>
    <col min="1801" max="1801" width="33.85546875" customWidth="1"/>
    <col min="1803" max="1803" width="10.42578125" customWidth="1"/>
    <col min="1807" max="1807" width="18.7109375" customWidth="1"/>
    <col min="1811" max="1811" width="25.140625" customWidth="1"/>
    <col min="2042" max="2042" width="9" customWidth="1"/>
    <col min="2043" max="2043" width="12.140625" customWidth="1"/>
    <col min="2044" max="2044" width="37" customWidth="1"/>
    <col min="2045" max="2045" width="7.7109375" customWidth="1"/>
    <col min="2046" max="2046" width="15.140625" customWidth="1"/>
    <col min="2047" max="2047" width="4.7109375" customWidth="1"/>
    <col min="2048" max="2048" width="10.7109375" bestFit="1" customWidth="1"/>
    <col min="2049" max="2049" width="14.5703125" customWidth="1"/>
    <col min="2050" max="2050" width="4.7109375" customWidth="1"/>
    <col min="2051" max="2051" width="10.28515625" customWidth="1"/>
    <col min="2055" max="2055" width="7.7109375" customWidth="1"/>
    <col min="2056" max="2056" width="0" hidden="1" customWidth="1"/>
    <col min="2057" max="2057" width="33.85546875" customWidth="1"/>
    <col min="2059" max="2059" width="10.42578125" customWidth="1"/>
    <col min="2063" max="2063" width="18.7109375" customWidth="1"/>
    <col min="2067" max="2067" width="25.140625" customWidth="1"/>
    <col min="2298" max="2298" width="9" customWidth="1"/>
    <col min="2299" max="2299" width="12.140625" customWidth="1"/>
    <col min="2300" max="2300" width="37" customWidth="1"/>
    <col min="2301" max="2301" width="7.7109375" customWidth="1"/>
    <col min="2302" max="2302" width="15.140625" customWidth="1"/>
    <col min="2303" max="2303" width="4.7109375" customWidth="1"/>
    <col min="2304" max="2304" width="10.7109375" bestFit="1" customWidth="1"/>
    <col min="2305" max="2305" width="14.5703125" customWidth="1"/>
    <col min="2306" max="2306" width="4.7109375" customWidth="1"/>
    <col min="2307" max="2307" width="10.28515625" customWidth="1"/>
    <col min="2311" max="2311" width="7.7109375" customWidth="1"/>
    <col min="2312" max="2312" width="0" hidden="1" customWidth="1"/>
    <col min="2313" max="2313" width="33.85546875" customWidth="1"/>
    <col min="2315" max="2315" width="10.42578125" customWidth="1"/>
    <col min="2319" max="2319" width="18.7109375" customWidth="1"/>
    <col min="2323" max="2323" width="25.140625" customWidth="1"/>
    <col min="2554" max="2554" width="9" customWidth="1"/>
    <col min="2555" max="2555" width="12.140625" customWidth="1"/>
    <col min="2556" max="2556" width="37" customWidth="1"/>
    <col min="2557" max="2557" width="7.7109375" customWidth="1"/>
    <col min="2558" max="2558" width="15.140625" customWidth="1"/>
    <col min="2559" max="2559" width="4.7109375" customWidth="1"/>
    <col min="2560" max="2560" width="10.7109375" bestFit="1" customWidth="1"/>
    <col min="2561" max="2561" width="14.5703125" customWidth="1"/>
    <col min="2562" max="2562" width="4.7109375" customWidth="1"/>
    <col min="2563" max="2563" width="10.28515625" customWidth="1"/>
    <col min="2567" max="2567" width="7.7109375" customWidth="1"/>
    <col min="2568" max="2568" width="0" hidden="1" customWidth="1"/>
    <col min="2569" max="2569" width="33.85546875" customWidth="1"/>
    <col min="2571" max="2571" width="10.42578125" customWidth="1"/>
    <col min="2575" max="2575" width="18.7109375" customWidth="1"/>
    <col min="2579" max="2579" width="25.140625" customWidth="1"/>
    <col min="2810" max="2810" width="9" customWidth="1"/>
    <col min="2811" max="2811" width="12.140625" customWidth="1"/>
    <col min="2812" max="2812" width="37" customWidth="1"/>
    <col min="2813" max="2813" width="7.7109375" customWidth="1"/>
    <col min="2814" max="2814" width="15.140625" customWidth="1"/>
    <col min="2815" max="2815" width="4.7109375" customWidth="1"/>
    <col min="2816" max="2816" width="10.7109375" bestFit="1" customWidth="1"/>
    <col min="2817" max="2817" width="14.5703125" customWidth="1"/>
    <col min="2818" max="2818" width="4.7109375" customWidth="1"/>
    <col min="2819" max="2819" width="10.28515625" customWidth="1"/>
    <col min="2823" max="2823" width="7.7109375" customWidth="1"/>
    <col min="2824" max="2824" width="0" hidden="1" customWidth="1"/>
    <col min="2825" max="2825" width="33.85546875" customWidth="1"/>
    <col min="2827" max="2827" width="10.42578125" customWidth="1"/>
    <col min="2831" max="2831" width="18.7109375" customWidth="1"/>
    <col min="2835" max="2835" width="25.140625" customWidth="1"/>
    <col min="3066" max="3066" width="9" customWidth="1"/>
    <col min="3067" max="3067" width="12.140625" customWidth="1"/>
    <col min="3068" max="3068" width="37" customWidth="1"/>
    <col min="3069" max="3069" width="7.7109375" customWidth="1"/>
    <col min="3070" max="3070" width="15.140625" customWidth="1"/>
    <col min="3071" max="3071" width="4.7109375" customWidth="1"/>
    <col min="3072" max="3072" width="10.7109375" bestFit="1" customWidth="1"/>
    <col min="3073" max="3073" width="14.5703125" customWidth="1"/>
    <col min="3074" max="3074" width="4.7109375" customWidth="1"/>
    <col min="3075" max="3075" width="10.28515625" customWidth="1"/>
    <col min="3079" max="3079" width="7.7109375" customWidth="1"/>
    <col min="3080" max="3080" width="0" hidden="1" customWidth="1"/>
    <col min="3081" max="3081" width="33.85546875" customWidth="1"/>
    <col min="3083" max="3083" width="10.42578125" customWidth="1"/>
    <col min="3087" max="3087" width="18.7109375" customWidth="1"/>
    <col min="3091" max="3091" width="25.140625" customWidth="1"/>
    <col min="3322" max="3322" width="9" customWidth="1"/>
    <col min="3323" max="3323" width="12.140625" customWidth="1"/>
    <col min="3324" max="3324" width="37" customWidth="1"/>
    <col min="3325" max="3325" width="7.7109375" customWidth="1"/>
    <col min="3326" max="3326" width="15.140625" customWidth="1"/>
    <col min="3327" max="3327" width="4.7109375" customWidth="1"/>
    <col min="3328" max="3328" width="10.7109375" bestFit="1" customWidth="1"/>
    <col min="3329" max="3329" width="14.5703125" customWidth="1"/>
    <col min="3330" max="3330" width="4.7109375" customWidth="1"/>
    <col min="3331" max="3331" width="10.28515625" customWidth="1"/>
    <col min="3335" max="3335" width="7.7109375" customWidth="1"/>
    <col min="3336" max="3336" width="0" hidden="1" customWidth="1"/>
    <col min="3337" max="3337" width="33.85546875" customWidth="1"/>
    <col min="3339" max="3339" width="10.42578125" customWidth="1"/>
    <col min="3343" max="3343" width="18.7109375" customWidth="1"/>
    <col min="3347" max="3347" width="25.140625" customWidth="1"/>
    <col min="3578" max="3578" width="9" customWidth="1"/>
    <col min="3579" max="3579" width="12.140625" customWidth="1"/>
    <col min="3580" max="3580" width="37" customWidth="1"/>
    <col min="3581" max="3581" width="7.7109375" customWidth="1"/>
    <col min="3582" max="3582" width="15.140625" customWidth="1"/>
    <col min="3583" max="3583" width="4.7109375" customWidth="1"/>
    <col min="3584" max="3584" width="10.7109375" bestFit="1" customWidth="1"/>
    <col min="3585" max="3585" width="14.5703125" customWidth="1"/>
    <col min="3586" max="3586" width="4.7109375" customWidth="1"/>
    <col min="3587" max="3587" width="10.28515625" customWidth="1"/>
    <col min="3591" max="3591" width="7.7109375" customWidth="1"/>
    <col min="3592" max="3592" width="0" hidden="1" customWidth="1"/>
    <col min="3593" max="3593" width="33.85546875" customWidth="1"/>
    <col min="3595" max="3595" width="10.42578125" customWidth="1"/>
    <col min="3599" max="3599" width="18.7109375" customWidth="1"/>
    <col min="3603" max="3603" width="25.140625" customWidth="1"/>
    <col min="3834" max="3834" width="9" customWidth="1"/>
    <col min="3835" max="3835" width="12.140625" customWidth="1"/>
    <col min="3836" max="3836" width="37" customWidth="1"/>
    <col min="3837" max="3837" width="7.7109375" customWidth="1"/>
    <col min="3838" max="3838" width="15.140625" customWidth="1"/>
    <col min="3839" max="3839" width="4.7109375" customWidth="1"/>
    <col min="3840" max="3840" width="10.7109375" bestFit="1" customWidth="1"/>
    <col min="3841" max="3841" width="14.5703125" customWidth="1"/>
    <col min="3842" max="3842" width="4.7109375" customWidth="1"/>
    <col min="3843" max="3843" width="10.28515625" customWidth="1"/>
    <col min="3847" max="3847" width="7.7109375" customWidth="1"/>
    <col min="3848" max="3848" width="0" hidden="1" customWidth="1"/>
    <col min="3849" max="3849" width="33.85546875" customWidth="1"/>
    <col min="3851" max="3851" width="10.42578125" customWidth="1"/>
    <col min="3855" max="3855" width="18.7109375" customWidth="1"/>
    <col min="3859" max="3859" width="25.140625" customWidth="1"/>
    <col min="4090" max="4090" width="9" customWidth="1"/>
    <col min="4091" max="4091" width="12.140625" customWidth="1"/>
    <col min="4092" max="4092" width="37" customWidth="1"/>
    <col min="4093" max="4093" width="7.7109375" customWidth="1"/>
    <col min="4094" max="4094" width="15.140625" customWidth="1"/>
    <col min="4095" max="4095" width="4.7109375" customWidth="1"/>
    <col min="4096" max="4096" width="10.7109375" bestFit="1" customWidth="1"/>
    <col min="4097" max="4097" width="14.5703125" customWidth="1"/>
    <col min="4098" max="4098" width="4.7109375" customWidth="1"/>
    <col min="4099" max="4099" width="10.28515625" customWidth="1"/>
    <col min="4103" max="4103" width="7.7109375" customWidth="1"/>
    <col min="4104" max="4104" width="0" hidden="1" customWidth="1"/>
    <col min="4105" max="4105" width="33.85546875" customWidth="1"/>
    <col min="4107" max="4107" width="10.42578125" customWidth="1"/>
    <col min="4111" max="4111" width="18.7109375" customWidth="1"/>
    <col min="4115" max="4115" width="25.140625" customWidth="1"/>
    <col min="4346" max="4346" width="9" customWidth="1"/>
    <col min="4347" max="4347" width="12.140625" customWidth="1"/>
    <col min="4348" max="4348" width="37" customWidth="1"/>
    <col min="4349" max="4349" width="7.7109375" customWidth="1"/>
    <col min="4350" max="4350" width="15.140625" customWidth="1"/>
    <col min="4351" max="4351" width="4.7109375" customWidth="1"/>
    <col min="4352" max="4352" width="10.7109375" bestFit="1" customWidth="1"/>
    <col min="4353" max="4353" width="14.5703125" customWidth="1"/>
    <col min="4354" max="4354" width="4.7109375" customWidth="1"/>
    <col min="4355" max="4355" width="10.28515625" customWidth="1"/>
    <col min="4359" max="4359" width="7.7109375" customWidth="1"/>
    <col min="4360" max="4360" width="0" hidden="1" customWidth="1"/>
    <col min="4361" max="4361" width="33.85546875" customWidth="1"/>
    <col min="4363" max="4363" width="10.42578125" customWidth="1"/>
    <col min="4367" max="4367" width="18.7109375" customWidth="1"/>
    <col min="4371" max="4371" width="25.140625" customWidth="1"/>
    <col min="4602" max="4602" width="9" customWidth="1"/>
    <col min="4603" max="4603" width="12.140625" customWidth="1"/>
    <col min="4604" max="4604" width="37" customWidth="1"/>
    <col min="4605" max="4605" width="7.7109375" customWidth="1"/>
    <col min="4606" max="4606" width="15.140625" customWidth="1"/>
    <col min="4607" max="4607" width="4.7109375" customWidth="1"/>
    <col min="4608" max="4608" width="10.7109375" bestFit="1" customWidth="1"/>
    <col min="4609" max="4609" width="14.5703125" customWidth="1"/>
    <col min="4610" max="4610" width="4.7109375" customWidth="1"/>
    <col min="4611" max="4611" width="10.28515625" customWidth="1"/>
    <col min="4615" max="4615" width="7.7109375" customWidth="1"/>
    <col min="4616" max="4616" width="0" hidden="1" customWidth="1"/>
    <col min="4617" max="4617" width="33.85546875" customWidth="1"/>
    <col min="4619" max="4619" width="10.42578125" customWidth="1"/>
    <col min="4623" max="4623" width="18.7109375" customWidth="1"/>
    <col min="4627" max="4627" width="25.140625" customWidth="1"/>
    <col min="4858" max="4858" width="9" customWidth="1"/>
    <col min="4859" max="4859" width="12.140625" customWidth="1"/>
    <col min="4860" max="4860" width="37" customWidth="1"/>
    <col min="4861" max="4861" width="7.7109375" customWidth="1"/>
    <col min="4862" max="4862" width="15.140625" customWidth="1"/>
    <col min="4863" max="4863" width="4.7109375" customWidth="1"/>
    <col min="4864" max="4864" width="10.7109375" bestFit="1" customWidth="1"/>
    <col min="4865" max="4865" width="14.5703125" customWidth="1"/>
    <col min="4866" max="4866" width="4.7109375" customWidth="1"/>
    <col min="4867" max="4867" width="10.28515625" customWidth="1"/>
    <col min="4871" max="4871" width="7.7109375" customWidth="1"/>
    <col min="4872" max="4872" width="0" hidden="1" customWidth="1"/>
    <col min="4873" max="4873" width="33.85546875" customWidth="1"/>
    <col min="4875" max="4875" width="10.42578125" customWidth="1"/>
    <col min="4879" max="4879" width="18.7109375" customWidth="1"/>
    <col min="4883" max="4883" width="25.140625" customWidth="1"/>
    <col min="5114" max="5114" width="9" customWidth="1"/>
    <col min="5115" max="5115" width="12.140625" customWidth="1"/>
    <col min="5116" max="5116" width="37" customWidth="1"/>
    <col min="5117" max="5117" width="7.7109375" customWidth="1"/>
    <col min="5118" max="5118" width="15.140625" customWidth="1"/>
    <col min="5119" max="5119" width="4.7109375" customWidth="1"/>
    <col min="5120" max="5120" width="10.7109375" bestFit="1" customWidth="1"/>
    <col min="5121" max="5121" width="14.5703125" customWidth="1"/>
    <col min="5122" max="5122" width="4.7109375" customWidth="1"/>
    <col min="5123" max="5123" width="10.28515625" customWidth="1"/>
    <col min="5127" max="5127" width="7.7109375" customWidth="1"/>
    <col min="5128" max="5128" width="0" hidden="1" customWidth="1"/>
    <col min="5129" max="5129" width="33.85546875" customWidth="1"/>
    <col min="5131" max="5131" width="10.42578125" customWidth="1"/>
    <col min="5135" max="5135" width="18.7109375" customWidth="1"/>
    <col min="5139" max="5139" width="25.140625" customWidth="1"/>
    <col min="5370" max="5370" width="9" customWidth="1"/>
    <col min="5371" max="5371" width="12.140625" customWidth="1"/>
    <col min="5372" max="5372" width="37" customWidth="1"/>
    <col min="5373" max="5373" width="7.7109375" customWidth="1"/>
    <col min="5374" max="5374" width="15.140625" customWidth="1"/>
    <col min="5375" max="5375" width="4.7109375" customWidth="1"/>
    <col min="5376" max="5376" width="10.7109375" bestFit="1" customWidth="1"/>
    <col min="5377" max="5377" width="14.5703125" customWidth="1"/>
    <col min="5378" max="5378" width="4.7109375" customWidth="1"/>
    <col min="5379" max="5379" width="10.28515625" customWidth="1"/>
    <col min="5383" max="5383" width="7.7109375" customWidth="1"/>
    <col min="5384" max="5384" width="0" hidden="1" customWidth="1"/>
    <col min="5385" max="5385" width="33.85546875" customWidth="1"/>
    <col min="5387" max="5387" width="10.42578125" customWidth="1"/>
    <col min="5391" max="5391" width="18.7109375" customWidth="1"/>
    <col min="5395" max="5395" width="25.140625" customWidth="1"/>
    <col min="5626" max="5626" width="9" customWidth="1"/>
    <col min="5627" max="5627" width="12.140625" customWidth="1"/>
    <col min="5628" max="5628" width="37" customWidth="1"/>
    <col min="5629" max="5629" width="7.7109375" customWidth="1"/>
    <col min="5630" max="5630" width="15.140625" customWidth="1"/>
    <col min="5631" max="5631" width="4.7109375" customWidth="1"/>
    <col min="5632" max="5632" width="10.7109375" bestFit="1" customWidth="1"/>
    <col min="5633" max="5633" width="14.5703125" customWidth="1"/>
    <col min="5634" max="5634" width="4.7109375" customWidth="1"/>
    <col min="5635" max="5635" width="10.28515625" customWidth="1"/>
    <col min="5639" max="5639" width="7.7109375" customWidth="1"/>
    <col min="5640" max="5640" width="0" hidden="1" customWidth="1"/>
    <col min="5641" max="5641" width="33.85546875" customWidth="1"/>
    <col min="5643" max="5643" width="10.42578125" customWidth="1"/>
    <col min="5647" max="5647" width="18.7109375" customWidth="1"/>
    <col min="5651" max="5651" width="25.140625" customWidth="1"/>
    <col min="5882" max="5882" width="9" customWidth="1"/>
    <col min="5883" max="5883" width="12.140625" customWidth="1"/>
    <col min="5884" max="5884" width="37" customWidth="1"/>
    <col min="5885" max="5885" width="7.7109375" customWidth="1"/>
    <col min="5886" max="5886" width="15.140625" customWidth="1"/>
    <col min="5887" max="5887" width="4.7109375" customWidth="1"/>
    <col min="5888" max="5888" width="10.7109375" bestFit="1" customWidth="1"/>
    <col min="5889" max="5889" width="14.5703125" customWidth="1"/>
    <col min="5890" max="5890" width="4.7109375" customWidth="1"/>
    <col min="5891" max="5891" width="10.28515625" customWidth="1"/>
    <col min="5895" max="5895" width="7.7109375" customWidth="1"/>
    <col min="5896" max="5896" width="0" hidden="1" customWidth="1"/>
    <col min="5897" max="5897" width="33.85546875" customWidth="1"/>
    <col min="5899" max="5899" width="10.42578125" customWidth="1"/>
    <col min="5903" max="5903" width="18.7109375" customWidth="1"/>
    <col min="5907" max="5907" width="25.140625" customWidth="1"/>
    <col min="6138" max="6138" width="9" customWidth="1"/>
    <col min="6139" max="6139" width="12.140625" customWidth="1"/>
    <col min="6140" max="6140" width="37" customWidth="1"/>
    <col min="6141" max="6141" width="7.7109375" customWidth="1"/>
    <col min="6142" max="6142" width="15.140625" customWidth="1"/>
    <col min="6143" max="6143" width="4.7109375" customWidth="1"/>
    <col min="6144" max="6144" width="10.7109375" bestFit="1" customWidth="1"/>
    <col min="6145" max="6145" width="14.5703125" customWidth="1"/>
    <col min="6146" max="6146" width="4.7109375" customWidth="1"/>
    <col min="6147" max="6147" width="10.28515625" customWidth="1"/>
    <col min="6151" max="6151" width="7.7109375" customWidth="1"/>
    <col min="6152" max="6152" width="0" hidden="1" customWidth="1"/>
    <col min="6153" max="6153" width="33.85546875" customWidth="1"/>
    <col min="6155" max="6155" width="10.42578125" customWidth="1"/>
    <col min="6159" max="6159" width="18.7109375" customWidth="1"/>
    <col min="6163" max="6163" width="25.140625" customWidth="1"/>
    <col min="6394" max="6394" width="9" customWidth="1"/>
    <col min="6395" max="6395" width="12.140625" customWidth="1"/>
    <col min="6396" max="6396" width="37" customWidth="1"/>
    <col min="6397" max="6397" width="7.7109375" customWidth="1"/>
    <col min="6398" max="6398" width="15.140625" customWidth="1"/>
    <col min="6399" max="6399" width="4.7109375" customWidth="1"/>
    <col min="6400" max="6400" width="10.7109375" bestFit="1" customWidth="1"/>
    <col min="6401" max="6401" width="14.5703125" customWidth="1"/>
    <col min="6402" max="6402" width="4.7109375" customWidth="1"/>
    <col min="6403" max="6403" width="10.28515625" customWidth="1"/>
    <col min="6407" max="6407" width="7.7109375" customWidth="1"/>
    <col min="6408" max="6408" width="0" hidden="1" customWidth="1"/>
    <col min="6409" max="6409" width="33.85546875" customWidth="1"/>
    <col min="6411" max="6411" width="10.42578125" customWidth="1"/>
    <col min="6415" max="6415" width="18.7109375" customWidth="1"/>
    <col min="6419" max="6419" width="25.140625" customWidth="1"/>
    <col min="6650" max="6650" width="9" customWidth="1"/>
    <col min="6651" max="6651" width="12.140625" customWidth="1"/>
    <col min="6652" max="6652" width="37" customWidth="1"/>
    <col min="6653" max="6653" width="7.7109375" customWidth="1"/>
    <col min="6654" max="6654" width="15.140625" customWidth="1"/>
    <col min="6655" max="6655" width="4.7109375" customWidth="1"/>
    <col min="6656" max="6656" width="10.7109375" bestFit="1" customWidth="1"/>
    <col min="6657" max="6657" width="14.5703125" customWidth="1"/>
    <col min="6658" max="6658" width="4.7109375" customWidth="1"/>
    <col min="6659" max="6659" width="10.28515625" customWidth="1"/>
    <col min="6663" max="6663" width="7.7109375" customWidth="1"/>
    <col min="6664" max="6664" width="0" hidden="1" customWidth="1"/>
    <col min="6665" max="6665" width="33.85546875" customWidth="1"/>
    <col min="6667" max="6667" width="10.42578125" customWidth="1"/>
    <col min="6671" max="6671" width="18.7109375" customWidth="1"/>
    <col min="6675" max="6675" width="25.140625" customWidth="1"/>
    <col min="6906" max="6906" width="9" customWidth="1"/>
    <col min="6907" max="6907" width="12.140625" customWidth="1"/>
    <col min="6908" max="6908" width="37" customWidth="1"/>
    <col min="6909" max="6909" width="7.7109375" customWidth="1"/>
    <col min="6910" max="6910" width="15.140625" customWidth="1"/>
    <col min="6911" max="6911" width="4.7109375" customWidth="1"/>
    <col min="6912" max="6912" width="10.7109375" bestFit="1" customWidth="1"/>
    <col min="6913" max="6913" width="14.5703125" customWidth="1"/>
    <col min="6914" max="6914" width="4.7109375" customWidth="1"/>
    <col min="6915" max="6915" width="10.28515625" customWidth="1"/>
    <col min="6919" max="6919" width="7.7109375" customWidth="1"/>
    <col min="6920" max="6920" width="0" hidden="1" customWidth="1"/>
    <col min="6921" max="6921" width="33.85546875" customWidth="1"/>
    <col min="6923" max="6923" width="10.42578125" customWidth="1"/>
    <col min="6927" max="6927" width="18.7109375" customWidth="1"/>
    <col min="6931" max="6931" width="25.140625" customWidth="1"/>
    <col min="7162" max="7162" width="9" customWidth="1"/>
    <col min="7163" max="7163" width="12.140625" customWidth="1"/>
    <col min="7164" max="7164" width="37" customWidth="1"/>
    <col min="7165" max="7165" width="7.7109375" customWidth="1"/>
    <col min="7166" max="7166" width="15.140625" customWidth="1"/>
    <col min="7167" max="7167" width="4.7109375" customWidth="1"/>
    <col min="7168" max="7168" width="10.7109375" bestFit="1" customWidth="1"/>
    <col min="7169" max="7169" width="14.5703125" customWidth="1"/>
    <col min="7170" max="7170" width="4.7109375" customWidth="1"/>
    <col min="7171" max="7171" width="10.28515625" customWidth="1"/>
    <col min="7175" max="7175" width="7.7109375" customWidth="1"/>
    <col min="7176" max="7176" width="0" hidden="1" customWidth="1"/>
    <col min="7177" max="7177" width="33.85546875" customWidth="1"/>
    <col min="7179" max="7179" width="10.42578125" customWidth="1"/>
    <col min="7183" max="7183" width="18.7109375" customWidth="1"/>
    <col min="7187" max="7187" width="25.140625" customWidth="1"/>
    <col min="7418" max="7418" width="9" customWidth="1"/>
    <col min="7419" max="7419" width="12.140625" customWidth="1"/>
    <col min="7420" max="7420" width="37" customWidth="1"/>
    <col min="7421" max="7421" width="7.7109375" customWidth="1"/>
    <col min="7422" max="7422" width="15.140625" customWidth="1"/>
    <col min="7423" max="7423" width="4.7109375" customWidth="1"/>
    <col min="7424" max="7424" width="10.7109375" bestFit="1" customWidth="1"/>
    <col min="7425" max="7425" width="14.5703125" customWidth="1"/>
    <col min="7426" max="7426" width="4.7109375" customWidth="1"/>
    <col min="7427" max="7427" width="10.28515625" customWidth="1"/>
    <col min="7431" max="7431" width="7.7109375" customWidth="1"/>
    <col min="7432" max="7432" width="0" hidden="1" customWidth="1"/>
    <col min="7433" max="7433" width="33.85546875" customWidth="1"/>
    <col min="7435" max="7435" width="10.42578125" customWidth="1"/>
    <col min="7439" max="7439" width="18.7109375" customWidth="1"/>
    <col min="7443" max="7443" width="25.140625" customWidth="1"/>
    <col min="7674" max="7674" width="9" customWidth="1"/>
    <col min="7675" max="7675" width="12.140625" customWidth="1"/>
    <col min="7676" max="7676" width="37" customWidth="1"/>
    <col min="7677" max="7677" width="7.7109375" customWidth="1"/>
    <col min="7678" max="7678" width="15.140625" customWidth="1"/>
    <col min="7679" max="7679" width="4.7109375" customWidth="1"/>
    <col min="7680" max="7680" width="10.7109375" bestFit="1" customWidth="1"/>
    <col min="7681" max="7681" width="14.5703125" customWidth="1"/>
    <col min="7682" max="7682" width="4.7109375" customWidth="1"/>
    <col min="7683" max="7683" width="10.28515625" customWidth="1"/>
    <col min="7687" max="7687" width="7.7109375" customWidth="1"/>
    <col min="7688" max="7688" width="0" hidden="1" customWidth="1"/>
    <col min="7689" max="7689" width="33.85546875" customWidth="1"/>
    <col min="7691" max="7691" width="10.42578125" customWidth="1"/>
    <col min="7695" max="7695" width="18.7109375" customWidth="1"/>
    <col min="7699" max="7699" width="25.140625" customWidth="1"/>
    <col min="7930" max="7930" width="9" customWidth="1"/>
    <col min="7931" max="7931" width="12.140625" customWidth="1"/>
    <col min="7932" max="7932" width="37" customWidth="1"/>
    <col min="7933" max="7933" width="7.7109375" customWidth="1"/>
    <col min="7934" max="7934" width="15.140625" customWidth="1"/>
    <col min="7935" max="7935" width="4.7109375" customWidth="1"/>
    <col min="7936" max="7936" width="10.7109375" bestFit="1" customWidth="1"/>
    <col min="7937" max="7937" width="14.5703125" customWidth="1"/>
    <col min="7938" max="7938" width="4.7109375" customWidth="1"/>
    <col min="7939" max="7939" width="10.28515625" customWidth="1"/>
    <col min="7943" max="7943" width="7.7109375" customWidth="1"/>
    <col min="7944" max="7944" width="0" hidden="1" customWidth="1"/>
    <col min="7945" max="7945" width="33.85546875" customWidth="1"/>
    <col min="7947" max="7947" width="10.42578125" customWidth="1"/>
    <col min="7951" max="7951" width="18.7109375" customWidth="1"/>
    <col min="7955" max="7955" width="25.140625" customWidth="1"/>
    <col min="8186" max="8186" width="9" customWidth="1"/>
    <col min="8187" max="8187" width="12.140625" customWidth="1"/>
    <col min="8188" max="8188" width="37" customWidth="1"/>
    <col min="8189" max="8189" width="7.7109375" customWidth="1"/>
    <col min="8190" max="8190" width="15.140625" customWidth="1"/>
    <col min="8191" max="8191" width="4.7109375" customWidth="1"/>
    <col min="8192" max="8192" width="10.7109375" bestFit="1" customWidth="1"/>
    <col min="8193" max="8193" width="14.5703125" customWidth="1"/>
    <col min="8194" max="8194" width="4.7109375" customWidth="1"/>
    <col min="8195" max="8195" width="10.28515625" customWidth="1"/>
    <col min="8199" max="8199" width="7.7109375" customWidth="1"/>
    <col min="8200" max="8200" width="0" hidden="1" customWidth="1"/>
    <col min="8201" max="8201" width="33.85546875" customWidth="1"/>
    <col min="8203" max="8203" width="10.42578125" customWidth="1"/>
    <col min="8207" max="8207" width="18.7109375" customWidth="1"/>
    <col min="8211" max="8211" width="25.140625" customWidth="1"/>
    <col min="8442" max="8442" width="9" customWidth="1"/>
    <col min="8443" max="8443" width="12.140625" customWidth="1"/>
    <col min="8444" max="8444" width="37" customWidth="1"/>
    <col min="8445" max="8445" width="7.7109375" customWidth="1"/>
    <col min="8446" max="8446" width="15.140625" customWidth="1"/>
    <col min="8447" max="8447" width="4.7109375" customWidth="1"/>
    <col min="8448" max="8448" width="10.7109375" bestFit="1" customWidth="1"/>
    <col min="8449" max="8449" width="14.5703125" customWidth="1"/>
    <col min="8450" max="8450" width="4.7109375" customWidth="1"/>
    <col min="8451" max="8451" width="10.28515625" customWidth="1"/>
    <col min="8455" max="8455" width="7.7109375" customWidth="1"/>
    <col min="8456" max="8456" width="0" hidden="1" customWidth="1"/>
    <col min="8457" max="8457" width="33.85546875" customWidth="1"/>
    <col min="8459" max="8459" width="10.42578125" customWidth="1"/>
    <col min="8463" max="8463" width="18.7109375" customWidth="1"/>
    <col min="8467" max="8467" width="25.140625" customWidth="1"/>
    <col min="8698" max="8698" width="9" customWidth="1"/>
    <col min="8699" max="8699" width="12.140625" customWidth="1"/>
    <col min="8700" max="8700" width="37" customWidth="1"/>
    <col min="8701" max="8701" width="7.7109375" customWidth="1"/>
    <col min="8702" max="8702" width="15.140625" customWidth="1"/>
    <col min="8703" max="8703" width="4.7109375" customWidth="1"/>
    <col min="8704" max="8704" width="10.7109375" bestFit="1" customWidth="1"/>
    <col min="8705" max="8705" width="14.5703125" customWidth="1"/>
    <col min="8706" max="8706" width="4.7109375" customWidth="1"/>
    <col min="8707" max="8707" width="10.28515625" customWidth="1"/>
    <col min="8711" max="8711" width="7.7109375" customWidth="1"/>
    <col min="8712" max="8712" width="0" hidden="1" customWidth="1"/>
    <col min="8713" max="8713" width="33.85546875" customWidth="1"/>
    <col min="8715" max="8715" width="10.42578125" customWidth="1"/>
    <col min="8719" max="8719" width="18.7109375" customWidth="1"/>
    <col min="8723" max="8723" width="25.140625" customWidth="1"/>
    <col min="8954" max="8954" width="9" customWidth="1"/>
    <col min="8955" max="8955" width="12.140625" customWidth="1"/>
    <col min="8956" max="8956" width="37" customWidth="1"/>
    <col min="8957" max="8957" width="7.7109375" customWidth="1"/>
    <col min="8958" max="8958" width="15.140625" customWidth="1"/>
    <col min="8959" max="8959" width="4.7109375" customWidth="1"/>
    <col min="8960" max="8960" width="10.7109375" bestFit="1" customWidth="1"/>
    <col min="8961" max="8961" width="14.5703125" customWidth="1"/>
    <col min="8962" max="8962" width="4.7109375" customWidth="1"/>
    <col min="8963" max="8963" width="10.28515625" customWidth="1"/>
    <col min="8967" max="8967" width="7.7109375" customWidth="1"/>
    <col min="8968" max="8968" width="0" hidden="1" customWidth="1"/>
    <col min="8969" max="8969" width="33.85546875" customWidth="1"/>
    <col min="8971" max="8971" width="10.42578125" customWidth="1"/>
    <col min="8975" max="8975" width="18.7109375" customWidth="1"/>
    <col min="8979" max="8979" width="25.140625" customWidth="1"/>
    <col min="9210" max="9210" width="9" customWidth="1"/>
    <col min="9211" max="9211" width="12.140625" customWidth="1"/>
    <col min="9212" max="9212" width="37" customWidth="1"/>
    <col min="9213" max="9213" width="7.7109375" customWidth="1"/>
    <col min="9214" max="9214" width="15.140625" customWidth="1"/>
    <col min="9215" max="9215" width="4.7109375" customWidth="1"/>
    <col min="9216" max="9216" width="10.7109375" bestFit="1" customWidth="1"/>
    <col min="9217" max="9217" width="14.5703125" customWidth="1"/>
    <col min="9218" max="9218" width="4.7109375" customWidth="1"/>
    <col min="9219" max="9219" width="10.28515625" customWidth="1"/>
    <col min="9223" max="9223" width="7.7109375" customWidth="1"/>
    <col min="9224" max="9224" width="0" hidden="1" customWidth="1"/>
    <col min="9225" max="9225" width="33.85546875" customWidth="1"/>
    <col min="9227" max="9227" width="10.42578125" customWidth="1"/>
    <col min="9231" max="9231" width="18.7109375" customWidth="1"/>
    <col min="9235" max="9235" width="25.140625" customWidth="1"/>
    <col min="9466" max="9466" width="9" customWidth="1"/>
    <col min="9467" max="9467" width="12.140625" customWidth="1"/>
    <col min="9468" max="9468" width="37" customWidth="1"/>
    <col min="9469" max="9469" width="7.7109375" customWidth="1"/>
    <col min="9470" max="9470" width="15.140625" customWidth="1"/>
    <col min="9471" max="9471" width="4.7109375" customWidth="1"/>
    <col min="9472" max="9472" width="10.7109375" bestFit="1" customWidth="1"/>
    <col min="9473" max="9473" width="14.5703125" customWidth="1"/>
    <col min="9474" max="9474" width="4.7109375" customWidth="1"/>
    <col min="9475" max="9475" width="10.28515625" customWidth="1"/>
    <col min="9479" max="9479" width="7.7109375" customWidth="1"/>
    <col min="9480" max="9480" width="0" hidden="1" customWidth="1"/>
    <col min="9481" max="9481" width="33.85546875" customWidth="1"/>
    <col min="9483" max="9483" width="10.42578125" customWidth="1"/>
    <col min="9487" max="9487" width="18.7109375" customWidth="1"/>
    <col min="9491" max="9491" width="25.140625" customWidth="1"/>
    <col min="9722" max="9722" width="9" customWidth="1"/>
    <col min="9723" max="9723" width="12.140625" customWidth="1"/>
    <col min="9724" max="9724" width="37" customWidth="1"/>
    <col min="9725" max="9725" width="7.7109375" customWidth="1"/>
    <col min="9726" max="9726" width="15.140625" customWidth="1"/>
    <col min="9727" max="9727" width="4.7109375" customWidth="1"/>
    <col min="9728" max="9728" width="10.7109375" bestFit="1" customWidth="1"/>
    <col min="9729" max="9729" width="14.5703125" customWidth="1"/>
    <col min="9730" max="9730" width="4.7109375" customWidth="1"/>
    <col min="9731" max="9731" width="10.28515625" customWidth="1"/>
    <col min="9735" max="9735" width="7.7109375" customWidth="1"/>
    <col min="9736" max="9736" width="0" hidden="1" customWidth="1"/>
    <col min="9737" max="9737" width="33.85546875" customWidth="1"/>
    <col min="9739" max="9739" width="10.42578125" customWidth="1"/>
    <col min="9743" max="9743" width="18.7109375" customWidth="1"/>
    <col min="9747" max="9747" width="25.140625" customWidth="1"/>
    <col min="9978" max="9978" width="9" customWidth="1"/>
    <col min="9979" max="9979" width="12.140625" customWidth="1"/>
    <col min="9980" max="9980" width="37" customWidth="1"/>
    <col min="9981" max="9981" width="7.7109375" customWidth="1"/>
    <col min="9982" max="9982" width="15.140625" customWidth="1"/>
    <col min="9983" max="9983" width="4.7109375" customWidth="1"/>
    <col min="9984" max="9984" width="10.7109375" bestFit="1" customWidth="1"/>
    <col min="9985" max="9985" width="14.5703125" customWidth="1"/>
    <col min="9986" max="9986" width="4.7109375" customWidth="1"/>
    <col min="9987" max="9987" width="10.28515625" customWidth="1"/>
    <col min="9991" max="9991" width="7.7109375" customWidth="1"/>
    <col min="9992" max="9992" width="0" hidden="1" customWidth="1"/>
    <col min="9993" max="9993" width="33.85546875" customWidth="1"/>
    <col min="9995" max="9995" width="10.42578125" customWidth="1"/>
    <col min="9999" max="9999" width="18.7109375" customWidth="1"/>
    <col min="10003" max="10003" width="25.140625" customWidth="1"/>
    <col min="10234" max="10234" width="9" customWidth="1"/>
    <col min="10235" max="10235" width="12.140625" customWidth="1"/>
    <col min="10236" max="10236" width="37" customWidth="1"/>
    <col min="10237" max="10237" width="7.7109375" customWidth="1"/>
    <col min="10238" max="10238" width="15.140625" customWidth="1"/>
    <col min="10239" max="10239" width="4.7109375" customWidth="1"/>
    <col min="10240" max="10240" width="10.7109375" bestFit="1" customWidth="1"/>
    <col min="10241" max="10241" width="14.5703125" customWidth="1"/>
    <col min="10242" max="10242" width="4.7109375" customWidth="1"/>
    <col min="10243" max="10243" width="10.28515625" customWidth="1"/>
    <col min="10247" max="10247" width="7.7109375" customWidth="1"/>
    <col min="10248" max="10248" width="0" hidden="1" customWidth="1"/>
    <col min="10249" max="10249" width="33.85546875" customWidth="1"/>
    <col min="10251" max="10251" width="10.42578125" customWidth="1"/>
    <col min="10255" max="10255" width="18.7109375" customWidth="1"/>
    <col min="10259" max="10259" width="25.140625" customWidth="1"/>
    <col min="10490" max="10490" width="9" customWidth="1"/>
    <col min="10491" max="10491" width="12.140625" customWidth="1"/>
    <col min="10492" max="10492" width="37" customWidth="1"/>
    <col min="10493" max="10493" width="7.7109375" customWidth="1"/>
    <col min="10494" max="10494" width="15.140625" customWidth="1"/>
    <col min="10495" max="10495" width="4.7109375" customWidth="1"/>
    <col min="10496" max="10496" width="10.7109375" bestFit="1" customWidth="1"/>
    <col min="10497" max="10497" width="14.5703125" customWidth="1"/>
    <col min="10498" max="10498" width="4.7109375" customWidth="1"/>
    <col min="10499" max="10499" width="10.28515625" customWidth="1"/>
    <col min="10503" max="10503" width="7.7109375" customWidth="1"/>
    <col min="10504" max="10504" width="0" hidden="1" customWidth="1"/>
    <col min="10505" max="10505" width="33.85546875" customWidth="1"/>
    <col min="10507" max="10507" width="10.42578125" customWidth="1"/>
    <col min="10511" max="10511" width="18.7109375" customWidth="1"/>
    <col min="10515" max="10515" width="25.140625" customWidth="1"/>
    <col min="10746" max="10746" width="9" customWidth="1"/>
    <col min="10747" max="10747" width="12.140625" customWidth="1"/>
    <col min="10748" max="10748" width="37" customWidth="1"/>
    <col min="10749" max="10749" width="7.7109375" customWidth="1"/>
    <col min="10750" max="10750" width="15.140625" customWidth="1"/>
    <col min="10751" max="10751" width="4.7109375" customWidth="1"/>
    <col min="10752" max="10752" width="10.7109375" bestFit="1" customWidth="1"/>
    <col min="10753" max="10753" width="14.5703125" customWidth="1"/>
    <col min="10754" max="10754" width="4.7109375" customWidth="1"/>
    <col min="10755" max="10755" width="10.28515625" customWidth="1"/>
    <col min="10759" max="10759" width="7.7109375" customWidth="1"/>
    <col min="10760" max="10760" width="0" hidden="1" customWidth="1"/>
    <col min="10761" max="10761" width="33.85546875" customWidth="1"/>
    <col min="10763" max="10763" width="10.42578125" customWidth="1"/>
    <col min="10767" max="10767" width="18.7109375" customWidth="1"/>
    <col min="10771" max="10771" width="25.140625" customWidth="1"/>
    <col min="11002" max="11002" width="9" customWidth="1"/>
    <col min="11003" max="11003" width="12.140625" customWidth="1"/>
    <col min="11004" max="11004" width="37" customWidth="1"/>
    <col min="11005" max="11005" width="7.7109375" customWidth="1"/>
    <col min="11006" max="11006" width="15.140625" customWidth="1"/>
    <col min="11007" max="11007" width="4.7109375" customWidth="1"/>
    <col min="11008" max="11008" width="10.7109375" bestFit="1" customWidth="1"/>
    <col min="11009" max="11009" width="14.5703125" customWidth="1"/>
    <col min="11010" max="11010" width="4.7109375" customWidth="1"/>
    <col min="11011" max="11011" width="10.28515625" customWidth="1"/>
    <col min="11015" max="11015" width="7.7109375" customWidth="1"/>
    <col min="11016" max="11016" width="0" hidden="1" customWidth="1"/>
    <col min="11017" max="11017" width="33.85546875" customWidth="1"/>
    <col min="11019" max="11019" width="10.42578125" customWidth="1"/>
    <col min="11023" max="11023" width="18.7109375" customWidth="1"/>
    <col min="11027" max="11027" width="25.140625" customWidth="1"/>
    <col min="11258" max="11258" width="9" customWidth="1"/>
    <col min="11259" max="11259" width="12.140625" customWidth="1"/>
    <col min="11260" max="11260" width="37" customWidth="1"/>
    <col min="11261" max="11261" width="7.7109375" customWidth="1"/>
    <col min="11262" max="11262" width="15.140625" customWidth="1"/>
    <col min="11263" max="11263" width="4.7109375" customWidth="1"/>
    <col min="11264" max="11264" width="10.7109375" bestFit="1" customWidth="1"/>
    <col min="11265" max="11265" width="14.5703125" customWidth="1"/>
    <col min="11266" max="11266" width="4.7109375" customWidth="1"/>
    <col min="11267" max="11267" width="10.28515625" customWidth="1"/>
    <col min="11271" max="11271" width="7.7109375" customWidth="1"/>
    <col min="11272" max="11272" width="0" hidden="1" customWidth="1"/>
    <col min="11273" max="11273" width="33.85546875" customWidth="1"/>
    <col min="11275" max="11275" width="10.42578125" customWidth="1"/>
    <col min="11279" max="11279" width="18.7109375" customWidth="1"/>
    <col min="11283" max="11283" width="25.140625" customWidth="1"/>
    <col min="11514" max="11514" width="9" customWidth="1"/>
    <col min="11515" max="11515" width="12.140625" customWidth="1"/>
    <col min="11516" max="11516" width="37" customWidth="1"/>
    <col min="11517" max="11517" width="7.7109375" customWidth="1"/>
    <col min="11518" max="11518" width="15.140625" customWidth="1"/>
    <col min="11519" max="11519" width="4.7109375" customWidth="1"/>
    <col min="11520" max="11520" width="10.7109375" bestFit="1" customWidth="1"/>
    <col min="11521" max="11521" width="14.5703125" customWidth="1"/>
    <col min="11522" max="11522" width="4.7109375" customWidth="1"/>
    <col min="11523" max="11523" width="10.28515625" customWidth="1"/>
    <col min="11527" max="11527" width="7.7109375" customWidth="1"/>
    <col min="11528" max="11528" width="0" hidden="1" customWidth="1"/>
    <col min="11529" max="11529" width="33.85546875" customWidth="1"/>
    <col min="11531" max="11531" width="10.42578125" customWidth="1"/>
    <col min="11535" max="11535" width="18.7109375" customWidth="1"/>
    <col min="11539" max="11539" width="25.140625" customWidth="1"/>
    <col min="11770" max="11770" width="9" customWidth="1"/>
    <col min="11771" max="11771" width="12.140625" customWidth="1"/>
    <col min="11772" max="11772" width="37" customWidth="1"/>
    <col min="11773" max="11773" width="7.7109375" customWidth="1"/>
    <col min="11774" max="11774" width="15.140625" customWidth="1"/>
    <col min="11775" max="11775" width="4.7109375" customWidth="1"/>
    <col min="11776" max="11776" width="10.7109375" bestFit="1" customWidth="1"/>
    <col min="11777" max="11777" width="14.5703125" customWidth="1"/>
    <col min="11778" max="11778" width="4.7109375" customWidth="1"/>
    <col min="11779" max="11779" width="10.28515625" customWidth="1"/>
    <col min="11783" max="11783" width="7.7109375" customWidth="1"/>
    <col min="11784" max="11784" width="0" hidden="1" customWidth="1"/>
    <col min="11785" max="11785" width="33.85546875" customWidth="1"/>
    <col min="11787" max="11787" width="10.42578125" customWidth="1"/>
    <col min="11791" max="11791" width="18.7109375" customWidth="1"/>
    <col min="11795" max="11795" width="25.140625" customWidth="1"/>
    <col min="12026" max="12026" width="9" customWidth="1"/>
    <col min="12027" max="12027" width="12.140625" customWidth="1"/>
    <col min="12028" max="12028" width="37" customWidth="1"/>
    <col min="12029" max="12029" width="7.7109375" customWidth="1"/>
    <col min="12030" max="12030" width="15.140625" customWidth="1"/>
    <col min="12031" max="12031" width="4.7109375" customWidth="1"/>
    <col min="12032" max="12032" width="10.7109375" bestFit="1" customWidth="1"/>
    <col min="12033" max="12033" width="14.5703125" customWidth="1"/>
    <col min="12034" max="12034" width="4.7109375" customWidth="1"/>
    <col min="12035" max="12035" width="10.28515625" customWidth="1"/>
    <col min="12039" max="12039" width="7.7109375" customWidth="1"/>
    <col min="12040" max="12040" width="0" hidden="1" customWidth="1"/>
    <col min="12041" max="12041" width="33.85546875" customWidth="1"/>
    <col min="12043" max="12043" width="10.42578125" customWidth="1"/>
    <col min="12047" max="12047" width="18.7109375" customWidth="1"/>
    <col min="12051" max="12051" width="25.140625" customWidth="1"/>
    <col min="12282" max="12282" width="9" customWidth="1"/>
    <col min="12283" max="12283" width="12.140625" customWidth="1"/>
    <col min="12284" max="12284" width="37" customWidth="1"/>
    <col min="12285" max="12285" width="7.7109375" customWidth="1"/>
    <col min="12286" max="12286" width="15.140625" customWidth="1"/>
    <col min="12287" max="12287" width="4.7109375" customWidth="1"/>
    <col min="12288" max="12288" width="10.7109375" bestFit="1" customWidth="1"/>
    <col min="12289" max="12289" width="14.5703125" customWidth="1"/>
    <col min="12290" max="12290" width="4.7109375" customWidth="1"/>
    <col min="12291" max="12291" width="10.28515625" customWidth="1"/>
    <col min="12295" max="12295" width="7.7109375" customWidth="1"/>
    <col min="12296" max="12296" width="0" hidden="1" customWidth="1"/>
    <col min="12297" max="12297" width="33.85546875" customWidth="1"/>
    <col min="12299" max="12299" width="10.42578125" customWidth="1"/>
    <col min="12303" max="12303" width="18.7109375" customWidth="1"/>
    <col min="12307" max="12307" width="25.140625" customWidth="1"/>
    <col min="12538" max="12538" width="9" customWidth="1"/>
    <col min="12539" max="12539" width="12.140625" customWidth="1"/>
    <col min="12540" max="12540" width="37" customWidth="1"/>
    <col min="12541" max="12541" width="7.7109375" customWidth="1"/>
    <col min="12542" max="12542" width="15.140625" customWidth="1"/>
    <col min="12543" max="12543" width="4.7109375" customWidth="1"/>
    <col min="12544" max="12544" width="10.7109375" bestFit="1" customWidth="1"/>
    <col min="12545" max="12545" width="14.5703125" customWidth="1"/>
    <col min="12546" max="12546" width="4.7109375" customWidth="1"/>
    <col min="12547" max="12547" width="10.28515625" customWidth="1"/>
    <col min="12551" max="12551" width="7.7109375" customWidth="1"/>
    <col min="12552" max="12552" width="0" hidden="1" customWidth="1"/>
    <col min="12553" max="12553" width="33.85546875" customWidth="1"/>
    <col min="12555" max="12555" width="10.42578125" customWidth="1"/>
    <col min="12559" max="12559" width="18.7109375" customWidth="1"/>
    <col min="12563" max="12563" width="25.140625" customWidth="1"/>
    <col min="12794" max="12794" width="9" customWidth="1"/>
    <col min="12795" max="12795" width="12.140625" customWidth="1"/>
    <col min="12796" max="12796" width="37" customWidth="1"/>
    <col min="12797" max="12797" width="7.7109375" customWidth="1"/>
    <col min="12798" max="12798" width="15.140625" customWidth="1"/>
    <col min="12799" max="12799" width="4.7109375" customWidth="1"/>
    <col min="12800" max="12800" width="10.7109375" bestFit="1" customWidth="1"/>
    <col min="12801" max="12801" width="14.5703125" customWidth="1"/>
    <col min="12802" max="12802" width="4.7109375" customWidth="1"/>
    <col min="12803" max="12803" width="10.28515625" customWidth="1"/>
    <col min="12807" max="12807" width="7.7109375" customWidth="1"/>
    <col min="12808" max="12808" width="0" hidden="1" customWidth="1"/>
    <col min="12809" max="12809" width="33.85546875" customWidth="1"/>
    <col min="12811" max="12811" width="10.42578125" customWidth="1"/>
    <col min="12815" max="12815" width="18.7109375" customWidth="1"/>
    <col min="12819" max="12819" width="25.140625" customWidth="1"/>
    <col min="13050" max="13050" width="9" customWidth="1"/>
    <col min="13051" max="13051" width="12.140625" customWidth="1"/>
    <col min="13052" max="13052" width="37" customWidth="1"/>
    <col min="13053" max="13053" width="7.7109375" customWidth="1"/>
    <col min="13054" max="13054" width="15.140625" customWidth="1"/>
    <col min="13055" max="13055" width="4.7109375" customWidth="1"/>
    <col min="13056" max="13056" width="10.7109375" bestFit="1" customWidth="1"/>
    <col min="13057" max="13057" width="14.5703125" customWidth="1"/>
    <col min="13058" max="13058" width="4.7109375" customWidth="1"/>
    <col min="13059" max="13059" width="10.28515625" customWidth="1"/>
    <col min="13063" max="13063" width="7.7109375" customWidth="1"/>
    <col min="13064" max="13064" width="0" hidden="1" customWidth="1"/>
    <col min="13065" max="13065" width="33.85546875" customWidth="1"/>
    <col min="13067" max="13067" width="10.42578125" customWidth="1"/>
    <col min="13071" max="13071" width="18.7109375" customWidth="1"/>
    <col min="13075" max="13075" width="25.140625" customWidth="1"/>
    <col min="13306" max="13306" width="9" customWidth="1"/>
    <col min="13307" max="13307" width="12.140625" customWidth="1"/>
    <col min="13308" max="13308" width="37" customWidth="1"/>
    <col min="13309" max="13309" width="7.7109375" customWidth="1"/>
    <col min="13310" max="13310" width="15.140625" customWidth="1"/>
    <col min="13311" max="13311" width="4.7109375" customWidth="1"/>
    <col min="13312" max="13312" width="10.7109375" bestFit="1" customWidth="1"/>
    <col min="13313" max="13313" width="14.5703125" customWidth="1"/>
    <col min="13314" max="13314" width="4.7109375" customWidth="1"/>
    <col min="13315" max="13315" width="10.28515625" customWidth="1"/>
    <col min="13319" max="13319" width="7.7109375" customWidth="1"/>
    <col min="13320" max="13320" width="0" hidden="1" customWidth="1"/>
    <col min="13321" max="13321" width="33.85546875" customWidth="1"/>
    <col min="13323" max="13323" width="10.42578125" customWidth="1"/>
    <col min="13327" max="13327" width="18.7109375" customWidth="1"/>
    <col min="13331" max="13331" width="25.140625" customWidth="1"/>
    <col min="13562" max="13562" width="9" customWidth="1"/>
    <col min="13563" max="13563" width="12.140625" customWidth="1"/>
    <col min="13564" max="13564" width="37" customWidth="1"/>
    <col min="13565" max="13565" width="7.7109375" customWidth="1"/>
    <col min="13566" max="13566" width="15.140625" customWidth="1"/>
    <col min="13567" max="13567" width="4.7109375" customWidth="1"/>
    <col min="13568" max="13568" width="10.7109375" bestFit="1" customWidth="1"/>
    <col min="13569" max="13569" width="14.5703125" customWidth="1"/>
    <col min="13570" max="13570" width="4.7109375" customWidth="1"/>
    <col min="13571" max="13571" width="10.28515625" customWidth="1"/>
    <col min="13575" max="13575" width="7.7109375" customWidth="1"/>
    <col min="13576" max="13576" width="0" hidden="1" customWidth="1"/>
    <col min="13577" max="13577" width="33.85546875" customWidth="1"/>
    <col min="13579" max="13579" width="10.42578125" customWidth="1"/>
    <col min="13583" max="13583" width="18.7109375" customWidth="1"/>
    <col min="13587" max="13587" width="25.140625" customWidth="1"/>
    <col min="13818" max="13818" width="9" customWidth="1"/>
    <col min="13819" max="13819" width="12.140625" customWidth="1"/>
    <col min="13820" max="13820" width="37" customWidth="1"/>
    <col min="13821" max="13821" width="7.7109375" customWidth="1"/>
    <col min="13822" max="13822" width="15.140625" customWidth="1"/>
    <col min="13823" max="13823" width="4.7109375" customWidth="1"/>
    <col min="13824" max="13824" width="10.7109375" bestFit="1" customWidth="1"/>
    <col min="13825" max="13825" width="14.5703125" customWidth="1"/>
    <col min="13826" max="13826" width="4.7109375" customWidth="1"/>
    <col min="13827" max="13827" width="10.28515625" customWidth="1"/>
    <col min="13831" max="13831" width="7.7109375" customWidth="1"/>
    <col min="13832" max="13832" width="0" hidden="1" customWidth="1"/>
    <col min="13833" max="13833" width="33.85546875" customWidth="1"/>
    <col min="13835" max="13835" width="10.42578125" customWidth="1"/>
    <col min="13839" max="13839" width="18.7109375" customWidth="1"/>
    <col min="13843" max="13843" width="25.140625" customWidth="1"/>
    <col min="14074" max="14074" width="9" customWidth="1"/>
    <col min="14075" max="14075" width="12.140625" customWidth="1"/>
    <col min="14076" max="14076" width="37" customWidth="1"/>
    <col min="14077" max="14077" width="7.7109375" customWidth="1"/>
    <col min="14078" max="14078" width="15.140625" customWidth="1"/>
    <col min="14079" max="14079" width="4.7109375" customWidth="1"/>
    <col min="14080" max="14080" width="10.7109375" bestFit="1" customWidth="1"/>
    <col min="14081" max="14081" width="14.5703125" customWidth="1"/>
    <col min="14082" max="14082" width="4.7109375" customWidth="1"/>
    <col min="14083" max="14083" width="10.28515625" customWidth="1"/>
    <col min="14087" max="14087" width="7.7109375" customWidth="1"/>
    <col min="14088" max="14088" width="0" hidden="1" customWidth="1"/>
    <col min="14089" max="14089" width="33.85546875" customWidth="1"/>
    <col min="14091" max="14091" width="10.42578125" customWidth="1"/>
    <col min="14095" max="14095" width="18.7109375" customWidth="1"/>
    <col min="14099" max="14099" width="25.140625" customWidth="1"/>
    <col min="14330" max="14330" width="9" customWidth="1"/>
    <col min="14331" max="14331" width="12.140625" customWidth="1"/>
    <col min="14332" max="14332" width="37" customWidth="1"/>
    <col min="14333" max="14333" width="7.7109375" customWidth="1"/>
    <col min="14334" max="14334" width="15.140625" customWidth="1"/>
    <col min="14335" max="14335" width="4.7109375" customWidth="1"/>
    <col min="14336" max="14336" width="10.7109375" bestFit="1" customWidth="1"/>
    <col min="14337" max="14337" width="14.5703125" customWidth="1"/>
    <col min="14338" max="14338" width="4.7109375" customWidth="1"/>
    <col min="14339" max="14339" width="10.28515625" customWidth="1"/>
    <col min="14343" max="14343" width="7.7109375" customWidth="1"/>
    <col min="14344" max="14344" width="0" hidden="1" customWidth="1"/>
    <col min="14345" max="14345" width="33.85546875" customWidth="1"/>
    <col min="14347" max="14347" width="10.42578125" customWidth="1"/>
    <col min="14351" max="14351" width="18.7109375" customWidth="1"/>
    <col min="14355" max="14355" width="25.140625" customWidth="1"/>
    <col min="14586" max="14586" width="9" customWidth="1"/>
    <col min="14587" max="14587" width="12.140625" customWidth="1"/>
    <col min="14588" max="14588" width="37" customWidth="1"/>
    <col min="14589" max="14589" width="7.7109375" customWidth="1"/>
    <col min="14590" max="14590" width="15.140625" customWidth="1"/>
    <col min="14591" max="14591" width="4.7109375" customWidth="1"/>
    <col min="14592" max="14592" width="10.7109375" bestFit="1" customWidth="1"/>
    <col min="14593" max="14593" width="14.5703125" customWidth="1"/>
    <col min="14594" max="14594" width="4.7109375" customWidth="1"/>
    <col min="14595" max="14595" width="10.28515625" customWidth="1"/>
    <col min="14599" max="14599" width="7.7109375" customWidth="1"/>
    <col min="14600" max="14600" width="0" hidden="1" customWidth="1"/>
    <col min="14601" max="14601" width="33.85546875" customWidth="1"/>
    <col min="14603" max="14603" width="10.42578125" customWidth="1"/>
    <col min="14607" max="14607" width="18.7109375" customWidth="1"/>
    <col min="14611" max="14611" width="25.140625" customWidth="1"/>
    <col min="14842" max="14842" width="9" customWidth="1"/>
    <col min="14843" max="14843" width="12.140625" customWidth="1"/>
    <col min="14844" max="14844" width="37" customWidth="1"/>
    <col min="14845" max="14845" width="7.7109375" customWidth="1"/>
    <col min="14846" max="14846" width="15.140625" customWidth="1"/>
    <col min="14847" max="14847" width="4.7109375" customWidth="1"/>
    <col min="14848" max="14848" width="10.7109375" bestFit="1" customWidth="1"/>
    <col min="14849" max="14849" width="14.5703125" customWidth="1"/>
    <col min="14850" max="14850" width="4.7109375" customWidth="1"/>
    <col min="14851" max="14851" width="10.28515625" customWidth="1"/>
    <col min="14855" max="14855" width="7.7109375" customWidth="1"/>
    <col min="14856" max="14856" width="0" hidden="1" customWidth="1"/>
    <col min="14857" max="14857" width="33.85546875" customWidth="1"/>
    <col min="14859" max="14859" width="10.42578125" customWidth="1"/>
    <col min="14863" max="14863" width="18.7109375" customWidth="1"/>
    <col min="14867" max="14867" width="25.140625" customWidth="1"/>
    <col min="15098" max="15098" width="9" customWidth="1"/>
    <col min="15099" max="15099" width="12.140625" customWidth="1"/>
    <col min="15100" max="15100" width="37" customWidth="1"/>
    <col min="15101" max="15101" width="7.7109375" customWidth="1"/>
    <col min="15102" max="15102" width="15.140625" customWidth="1"/>
    <col min="15103" max="15103" width="4.7109375" customWidth="1"/>
    <col min="15104" max="15104" width="10.7109375" bestFit="1" customWidth="1"/>
    <col min="15105" max="15105" width="14.5703125" customWidth="1"/>
    <col min="15106" max="15106" width="4.7109375" customWidth="1"/>
    <col min="15107" max="15107" width="10.28515625" customWidth="1"/>
    <col min="15111" max="15111" width="7.7109375" customWidth="1"/>
    <col min="15112" max="15112" width="0" hidden="1" customWidth="1"/>
    <col min="15113" max="15113" width="33.85546875" customWidth="1"/>
    <col min="15115" max="15115" width="10.42578125" customWidth="1"/>
    <col min="15119" max="15119" width="18.7109375" customWidth="1"/>
    <col min="15123" max="15123" width="25.140625" customWidth="1"/>
    <col min="15354" max="15354" width="9" customWidth="1"/>
    <col min="15355" max="15355" width="12.140625" customWidth="1"/>
    <col min="15356" max="15356" width="37" customWidth="1"/>
    <col min="15357" max="15357" width="7.7109375" customWidth="1"/>
    <col min="15358" max="15358" width="15.140625" customWidth="1"/>
    <col min="15359" max="15359" width="4.7109375" customWidth="1"/>
    <col min="15360" max="15360" width="10.7109375" bestFit="1" customWidth="1"/>
    <col min="15361" max="15361" width="14.5703125" customWidth="1"/>
    <col min="15362" max="15362" width="4.7109375" customWidth="1"/>
    <col min="15363" max="15363" width="10.28515625" customWidth="1"/>
    <col min="15367" max="15367" width="7.7109375" customWidth="1"/>
    <col min="15368" max="15368" width="0" hidden="1" customWidth="1"/>
    <col min="15369" max="15369" width="33.85546875" customWidth="1"/>
    <col min="15371" max="15371" width="10.42578125" customWidth="1"/>
    <col min="15375" max="15375" width="18.7109375" customWidth="1"/>
    <col min="15379" max="15379" width="25.140625" customWidth="1"/>
    <col min="15610" max="15610" width="9" customWidth="1"/>
    <col min="15611" max="15611" width="12.140625" customWidth="1"/>
    <col min="15612" max="15612" width="37" customWidth="1"/>
    <col min="15613" max="15613" width="7.7109375" customWidth="1"/>
    <col min="15614" max="15614" width="15.140625" customWidth="1"/>
    <col min="15615" max="15615" width="4.7109375" customWidth="1"/>
    <col min="15616" max="15616" width="10.7109375" bestFit="1" customWidth="1"/>
    <col min="15617" max="15617" width="14.5703125" customWidth="1"/>
    <col min="15618" max="15618" width="4.7109375" customWidth="1"/>
    <col min="15619" max="15619" width="10.28515625" customWidth="1"/>
    <col min="15623" max="15623" width="7.7109375" customWidth="1"/>
    <col min="15624" max="15624" width="0" hidden="1" customWidth="1"/>
    <col min="15625" max="15625" width="33.85546875" customWidth="1"/>
    <col min="15627" max="15627" width="10.42578125" customWidth="1"/>
    <col min="15631" max="15631" width="18.7109375" customWidth="1"/>
    <col min="15635" max="15635" width="25.140625" customWidth="1"/>
    <col min="15866" max="15866" width="9" customWidth="1"/>
    <col min="15867" max="15867" width="12.140625" customWidth="1"/>
    <col min="15868" max="15868" width="37" customWidth="1"/>
    <col min="15869" max="15869" width="7.7109375" customWidth="1"/>
    <col min="15870" max="15870" width="15.140625" customWidth="1"/>
    <col min="15871" max="15871" width="4.7109375" customWidth="1"/>
    <col min="15872" max="15872" width="10.7109375" bestFit="1" customWidth="1"/>
    <col min="15873" max="15873" width="14.5703125" customWidth="1"/>
    <col min="15874" max="15874" width="4.7109375" customWidth="1"/>
    <col min="15875" max="15875" width="10.28515625" customWidth="1"/>
    <col min="15879" max="15879" width="7.7109375" customWidth="1"/>
    <col min="15880" max="15880" width="0" hidden="1" customWidth="1"/>
    <col min="15881" max="15881" width="33.85546875" customWidth="1"/>
    <col min="15883" max="15883" width="10.42578125" customWidth="1"/>
    <col min="15887" max="15887" width="18.7109375" customWidth="1"/>
    <col min="15891" max="15891" width="25.140625" customWidth="1"/>
    <col min="16122" max="16122" width="9" customWidth="1"/>
    <col min="16123" max="16123" width="12.140625" customWidth="1"/>
    <col min="16124" max="16124" width="37" customWidth="1"/>
    <col min="16125" max="16125" width="7.7109375" customWidth="1"/>
    <col min="16126" max="16126" width="15.140625" customWidth="1"/>
    <col min="16127" max="16127" width="4.7109375" customWidth="1"/>
    <col min="16128" max="16128" width="10.7109375" bestFit="1" customWidth="1"/>
    <col min="16129" max="16129" width="14.5703125" customWidth="1"/>
    <col min="16130" max="16130" width="4.7109375" customWidth="1"/>
    <col min="16131" max="16131" width="10.28515625" customWidth="1"/>
    <col min="16135" max="16135" width="7.7109375" customWidth="1"/>
    <col min="16136" max="16136" width="0" hidden="1" customWidth="1"/>
    <col min="16137" max="16137" width="33.85546875" customWidth="1"/>
    <col min="16139" max="16139" width="10.42578125" customWidth="1"/>
    <col min="16143" max="16143" width="18.7109375" customWidth="1"/>
    <col min="16147" max="16147" width="25.140625" customWidth="1"/>
  </cols>
  <sheetData>
    <row r="1" spans="1:14" ht="25.5" x14ac:dyDescent="0.35">
      <c r="A1" s="1" t="s">
        <v>197</v>
      </c>
      <c r="D1" s="7"/>
      <c r="E1" s="8"/>
      <c r="G1" s="9" t="s">
        <v>0</v>
      </c>
      <c r="H1" s="5"/>
      <c r="I1" s="5"/>
      <c r="M1" s="2" t="s">
        <v>0</v>
      </c>
    </row>
    <row r="2" spans="1:14" ht="18.75" x14ac:dyDescent="0.3">
      <c r="A2" s="1" t="s">
        <v>198</v>
      </c>
      <c r="D2" s="7"/>
      <c r="E2" s="5"/>
      <c r="G2" s="7"/>
      <c r="H2" s="5"/>
      <c r="I2" s="5"/>
    </row>
    <row r="3" spans="1:14" ht="18.75" x14ac:dyDescent="0.3">
      <c r="A3" s="1" t="s">
        <v>2</v>
      </c>
      <c r="C3" s="10"/>
      <c r="D3" s="7"/>
      <c r="E3" s="5"/>
      <c r="G3" s="7"/>
      <c r="H3" s="5"/>
      <c r="I3" s="5"/>
    </row>
    <row r="4" spans="1:14" ht="14.25" customHeight="1" x14ac:dyDescent="0.35">
      <c r="C4" s="11"/>
      <c r="D4" s="7"/>
      <c r="E4" s="5"/>
      <c r="G4" s="7"/>
      <c r="H4" s="5"/>
      <c r="I4" s="5"/>
      <c r="J4" s="12"/>
      <c r="K4" s="12"/>
    </row>
    <row r="5" spans="1:14" ht="17.25" customHeight="1" thickBot="1" x14ac:dyDescent="0.3">
      <c r="A5" s="13" t="s">
        <v>199</v>
      </c>
      <c r="C5" s="14"/>
      <c r="D5" s="15" t="s">
        <v>200</v>
      </c>
      <c r="E5" s="16"/>
      <c r="G5" s="15" t="s">
        <v>201</v>
      </c>
      <c r="H5" s="16"/>
      <c r="I5" s="17"/>
      <c r="J5" s="18" t="s">
        <v>202</v>
      </c>
      <c r="K5" s="19"/>
    </row>
    <row r="6" spans="1:14" ht="15" customHeight="1" x14ac:dyDescent="0.35">
      <c r="C6" s="11"/>
      <c r="D6" s="20" t="s">
        <v>203</v>
      </c>
      <c r="E6" s="20" t="s">
        <v>204</v>
      </c>
      <c r="G6" s="20" t="s">
        <v>203</v>
      </c>
      <c r="H6" s="20" t="s">
        <v>204</v>
      </c>
      <c r="I6" s="21"/>
    </row>
    <row r="7" spans="1:14" ht="15" customHeight="1" x14ac:dyDescent="0.35">
      <c r="C7" s="11"/>
      <c r="D7" s="22">
        <v>95049</v>
      </c>
      <c r="E7" s="23">
        <f>D7/J7</f>
        <v>0.65269251369947678</v>
      </c>
      <c r="G7" s="22">
        <v>50577</v>
      </c>
      <c r="H7" s="23">
        <f>G7/J7</f>
        <v>0.34730748630052327</v>
      </c>
      <c r="J7" s="22">
        <f>SUM(D7,G7)</f>
        <v>145626</v>
      </c>
      <c r="K7" s="22"/>
    </row>
    <row r="8" spans="1:14" ht="20.25" customHeight="1" x14ac:dyDescent="0.25">
      <c r="A8" s="4" t="s">
        <v>4</v>
      </c>
      <c r="C8" s="5"/>
      <c r="D8" s="7"/>
      <c r="G8" s="7"/>
      <c r="H8" s="5"/>
      <c r="N8" s="24"/>
    </row>
    <row r="9" spans="1:14" ht="14.25" customHeight="1" thickBot="1" x14ac:dyDescent="0.3">
      <c r="A9" s="21" t="s">
        <v>1</v>
      </c>
      <c r="C9" s="5"/>
      <c r="D9" s="15" t="s">
        <v>200</v>
      </c>
      <c r="E9" s="16"/>
      <c r="G9" s="15" t="s">
        <v>201</v>
      </c>
      <c r="H9" s="16"/>
      <c r="I9" s="17"/>
      <c r="J9" s="18" t="s">
        <v>202</v>
      </c>
      <c r="K9" s="19"/>
    </row>
    <row r="10" spans="1:14" ht="12.75" customHeight="1" x14ac:dyDescent="0.25">
      <c r="A10" s="12" t="s">
        <v>6</v>
      </c>
      <c r="C10" s="14" t="s">
        <v>7</v>
      </c>
      <c r="D10" s="20" t="s">
        <v>203</v>
      </c>
      <c r="E10" s="20" t="s">
        <v>204</v>
      </c>
      <c r="G10" s="20" t="s">
        <v>203</v>
      </c>
      <c r="H10" s="20" t="s">
        <v>204</v>
      </c>
      <c r="I10" s="25"/>
      <c r="J10" s="26"/>
      <c r="K10" s="26"/>
    </row>
    <row r="11" spans="1:14" ht="17.25" customHeight="1" x14ac:dyDescent="0.25">
      <c r="A11" s="6" t="s">
        <v>8</v>
      </c>
      <c r="B11" s="3"/>
      <c r="C11" s="3" t="s">
        <v>9</v>
      </c>
      <c r="D11" s="22">
        <v>321</v>
      </c>
      <c r="E11" s="23">
        <f>D11/J11</f>
        <v>0.33896515311510034</v>
      </c>
      <c r="G11" s="22">
        <v>626</v>
      </c>
      <c r="H11" s="23">
        <f>G11/J11</f>
        <v>0.66103484688489966</v>
      </c>
      <c r="J11" s="22">
        <f>D11+G11</f>
        <v>947</v>
      </c>
      <c r="K11" s="22"/>
    </row>
    <row r="12" spans="1:14" x14ac:dyDescent="0.25">
      <c r="A12" s="6" t="s">
        <v>10</v>
      </c>
      <c r="B12" s="3"/>
      <c r="C12" s="3" t="s">
        <v>11</v>
      </c>
      <c r="D12" s="22">
        <v>1559</v>
      </c>
      <c r="E12" s="23">
        <f t="shared" ref="E12:E22" si="0">D12/J12</f>
        <v>0.69381397418780599</v>
      </c>
      <c r="G12" s="22">
        <v>688</v>
      </c>
      <c r="H12" s="23">
        <f t="shared" ref="H12:H22" si="1">G12/J12</f>
        <v>0.30618602581219406</v>
      </c>
      <c r="J12" s="22">
        <f t="shared" ref="J12:J22" si="2">D12+G12</f>
        <v>2247</v>
      </c>
      <c r="K12" s="22"/>
    </row>
    <row r="13" spans="1:14" x14ac:dyDescent="0.25">
      <c r="A13" s="20">
        <v>129</v>
      </c>
      <c r="B13" s="3"/>
      <c r="C13" s="3" t="s">
        <v>12</v>
      </c>
      <c r="D13" s="22">
        <v>690</v>
      </c>
      <c r="E13" s="23">
        <f t="shared" si="0"/>
        <v>0.39541547277936961</v>
      </c>
      <c r="G13" s="22">
        <v>1055</v>
      </c>
      <c r="H13" s="23">
        <f t="shared" si="1"/>
        <v>0.60458452722063039</v>
      </c>
      <c r="J13" s="22">
        <f t="shared" si="2"/>
        <v>1745</v>
      </c>
      <c r="K13" s="22"/>
    </row>
    <row r="14" spans="1:14" x14ac:dyDescent="0.25">
      <c r="A14" s="6" t="s">
        <v>13</v>
      </c>
      <c r="B14" s="3"/>
      <c r="C14" s="3" t="s">
        <v>14</v>
      </c>
      <c r="D14" s="22">
        <v>4961</v>
      </c>
      <c r="E14" s="23">
        <f t="shared" si="0"/>
        <v>0.83617057138041462</v>
      </c>
      <c r="G14" s="22">
        <v>972</v>
      </c>
      <c r="H14" s="23">
        <f t="shared" si="1"/>
        <v>0.16382942861958538</v>
      </c>
      <c r="J14" s="22">
        <f t="shared" si="2"/>
        <v>5933</v>
      </c>
      <c r="K14" s="22"/>
    </row>
    <row r="15" spans="1:14" x14ac:dyDescent="0.25">
      <c r="A15" s="6" t="s">
        <v>15</v>
      </c>
      <c r="B15" s="3"/>
      <c r="C15" s="3" t="s">
        <v>16</v>
      </c>
      <c r="D15" s="22">
        <v>1266</v>
      </c>
      <c r="E15" s="23">
        <f t="shared" si="0"/>
        <v>0.45327604726100967</v>
      </c>
      <c r="G15" s="22">
        <v>1527</v>
      </c>
      <c r="H15" s="23">
        <f t="shared" si="1"/>
        <v>0.54672395273899033</v>
      </c>
      <c r="J15" s="22">
        <f t="shared" si="2"/>
        <v>2793</v>
      </c>
      <c r="K15" s="22"/>
    </row>
    <row r="16" spans="1:14" x14ac:dyDescent="0.25">
      <c r="A16" s="6" t="s">
        <v>17</v>
      </c>
      <c r="B16" s="3"/>
      <c r="C16" s="3" t="s">
        <v>18</v>
      </c>
      <c r="D16" s="22">
        <v>4096</v>
      </c>
      <c r="E16" s="23">
        <f t="shared" si="0"/>
        <v>0.69541595925297117</v>
      </c>
      <c r="G16" s="22">
        <v>1794</v>
      </c>
      <c r="H16" s="23">
        <f t="shared" si="1"/>
        <v>0.30458404074702888</v>
      </c>
      <c r="J16" s="22">
        <f t="shared" si="2"/>
        <v>5890</v>
      </c>
      <c r="K16" s="22"/>
    </row>
    <row r="17" spans="1:11" x14ac:dyDescent="0.25">
      <c r="A17" s="6" t="s">
        <v>19</v>
      </c>
      <c r="B17" s="3"/>
      <c r="C17" s="3" t="s">
        <v>20</v>
      </c>
      <c r="D17" s="22">
        <v>1837</v>
      </c>
      <c r="E17" s="23">
        <f t="shared" si="0"/>
        <v>0.66150522146200941</v>
      </c>
      <c r="G17" s="22">
        <v>940</v>
      </c>
      <c r="H17" s="23">
        <f t="shared" si="1"/>
        <v>0.33849477853799065</v>
      </c>
      <c r="J17" s="22">
        <f t="shared" si="2"/>
        <v>2777</v>
      </c>
      <c r="K17" s="22"/>
    </row>
    <row r="18" spans="1:11" x14ac:dyDescent="0.25">
      <c r="A18" s="6" t="s">
        <v>21</v>
      </c>
      <c r="B18" s="3"/>
      <c r="C18" s="3" t="s">
        <v>22</v>
      </c>
      <c r="D18" s="22">
        <v>1949</v>
      </c>
      <c r="E18" s="23">
        <f t="shared" si="0"/>
        <v>0.69607142857142856</v>
      </c>
      <c r="G18" s="22">
        <v>851</v>
      </c>
      <c r="H18" s="23">
        <f t="shared" si="1"/>
        <v>0.30392857142857144</v>
      </c>
      <c r="J18" s="22">
        <f t="shared" si="2"/>
        <v>2800</v>
      </c>
      <c r="K18" s="22"/>
    </row>
    <row r="19" spans="1:11" x14ac:dyDescent="0.25">
      <c r="A19" s="6" t="s">
        <v>23</v>
      </c>
      <c r="B19" s="3"/>
      <c r="C19" s="3" t="s">
        <v>24</v>
      </c>
      <c r="D19" s="22">
        <v>10431</v>
      </c>
      <c r="E19" s="23">
        <f t="shared" si="0"/>
        <v>0.84804878048780485</v>
      </c>
      <c r="G19" s="22">
        <v>1869</v>
      </c>
      <c r="H19" s="23">
        <f t="shared" si="1"/>
        <v>0.15195121951219512</v>
      </c>
      <c r="J19" s="22">
        <f t="shared" si="2"/>
        <v>12300</v>
      </c>
      <c r="K19" s="22"/>
    </row>
    <row r="20" spans="1:11" x14ac:dyDescent="0.25">
      <c r="A20" s="20">
        <v>127</v>
      </c>
      <c r="B20" s="3"/>
      <c r="C20" s="3" t="s">
        <v>25</v>
      </c>
      <c r="D20" s="22">
        <v>540</v>
      </c>
      <c r="E20" s="23">
        <f t="shared" si="0"/>
        <v>0.51674641148325362</v>
      </c>
      <c r="G20" s="22">
        <v>505</v>
      </c>
      <c r="H20" s="23">
        <f t="shared" si="1"/>
        <v>0.48325358851674644</v>
      </c>
      <c r="J20" s="22">
        <f t="shared" si="2"/>
        <v>1045</v>
      </c>
      <c r="K20" s="22"/>
    </row>
    <row r="21" spans="1:11" x14ac:dyDescent="0.25">
      <c r="A21" s="6" t="s">
        <v>26</v>
      </c>
      <c r="B21" s="3"/>
      <c r="C21" s="3" t="s">
        <v>27</v>
      </c>
      <c r="D21" s="22">
        <v>8759</v>
      </c>
      <c r="E21" s="23">
        <f t="shared" si="0"/>
        <v>0.93161029568176978</v>
      </c>
      <c r="G21" s="22">
        <v>643</v>
      </c>
      <c r="H21" s="23">
        <f t="shared" si="1"/>
        <v>6.838970431823016E-2</v>
      </c>
      <c r="J21" s="22">
        <f t="shared" si="2"/>
        <v>9402</v>
      </c>
      <c r="K21" s="22"/>
    </row>
    <row r="22" spans="1:11" x14ac:dyDescent="0.25">
      <c r="A22" s="6" t="s">
        <v>28</v>
      </c>
      <c r="B22" s="3"/>
      <c r="C22" s="3" t="s">
        <v>29</v>
      </c>
      <c r="D22" s="22">
        <v>1784</v>
      </c>
      <c r="E22" s="23">
        <f t="shared" si="0"/>
        <v>0.73385438091320443</v>
      </c>
      <c r="G22" s="22">
        <v>647</v>
      </c>
      <c r="H22" s="23">
        <f t="shared" si="1"/>
        <v>0.26614561908679557</v>
      </c>
      <c r="J22" s="22">
        <f t="shared" si="2"/>
        <v>2431</v>
      </c>
      <c r="K22" s="22"/>
    </row>
    <row r="23" spans="1:11" x14ac:dyDescent="0.25">
      <c r="A23" s="27"/>
      <c r="B23" s="27"/>
      <c r="C23" s="5"/>
      <c r="E23" s="23"/>
      <c r="H23" s="23"/>
      <c r="I23" s="5"/>
    </row>
    <row r="24" spans="1:11" x14ac:dyDescent="0.25">
      <c r="A24" s="27"/>
      <c r="B24" s="27"/>
      <c r="C24" s="21" t="s">
        <v>30</v>
      </c>
      <c r="D24" s="28">
        <f>SUM(D11:D23)</f>
        <v>38193</v>
      </c>
      <c r="E24" s="29">
        <f>D24/J24</f>
        <v>0.75915324985092425</v>
      </c>
      <c r="F24" s="5"/>
      <c r="G24" s="28">
        <f>SUM(G11:G23)</f>
        <v>12117</v>
      </c>
      <c r="H24" s="29">
        <f>G24/J24</f>
        <v>0.24084675014907572</v>
      </c>
      <c r="I24" s="5"/>
      <c r="J24" s="28">
        <f>SUM(J11:J23)</f>
        <v>50310</v>
      </c>
      <c r="K24" s="28"/>
    </row>
    <row r="25" spans="1:11" x14ac:dyDescent="0.25">
      <c r="C25" s="5"/>
      <c r="D25" s="7"/>
      <c r="G25" s="7"/>
      <c r="H25" s="5"/>
    </row>
    <row r="26" spans="1:11" ht="15.75" x14ac:dyDescent="0.25">
      <c r="A26" s="4" t="s">
        <v>5</v>
      </c>
      <c r="C26" s="5"/>
      <c r="D26" s="7"/>
      <c r="G26" s="7"/>
      <c r="H26" s="5"/>
    </row>
    <row r="27" spans="1:11" ht="14.25" customHeight="1" x14ac:dyDescent="0.25">
      <c r="C27" s="5"/>
      <c r="D27" s="7"/>
      <c r="E27" s="5"/>
      <c r="G27" s="7"/>
      <c r="H27" s="5"/>
      <c r="I27" s="5"/>
      <c r="J27" s="21"/>
      <c r="K27" s="21"/>
    </row>
    <row r="28" spans="1:11" ht="12.75" customHeight="1" thickBot="1" x14ac:dyDescent="0.3">
      <c r="A28" s="21" t="s">
        <v>1</v>
      </c>
      <c r="C28" s="5"/>
      <c r="D28" s="15" t="s">
        <v>200</v>
      </c>
      <c r="E28" s="16"/>
      <c r="G28" s="15" t="s">
        <v>201</v>
      </c>
      <c r="H28" s="16"/>
      <c r="I28" s="17"/>
      <c r="J28" s="18" t="s">
        <v>202</v>
      </c>
      <c r="K28" s="19"/>
    </row>
    <row r="29" spans="1:11" x14ac:dyDescent="0.25">
      <c r="A29" s="12" t="s">
        <v>6</v>
      </c>
      <c r="C29" s="14" t="s">
        <v>7</v>
      </c>
      <c r="D29" s="20" t="s">
        <v>203</v>
      </c>
      <c r="E29" s="20" t="s">
        <v>204</v>
      </c>
      <c r="G29" s="20" t="s">
        <v>203</v>
      </c>
      <c r="H29" s="20" t="s">
        <v>204</v>
      </c>
      <c r="I29" s="21"/>
      <c r="J29" s="26"/>
      <c r="K29" s="26"/>
    </row>
    <row r="30" spans="1:11" x14ac:dyDescent="0.25">
      <c r="A30" s="20">
        <v>103</v>
      </c>
      <c r="B30" s="3"/>
      <c r="C30" s="3" t="s">
        <v>31</v>
      </c>
      <c r="D30" s="22">
        <v>437</v>
      </c>
      <c r="E30" s="23">
        <f t="shared" ref="E30:E39" si="3">D30/J30</f>
        <v>0.53950617283950619</v>
      </c>
      <c r="G30" s="22">
        <v>373</v>
      </c>
      <c r="H30" s="23">
        <f t="shared" ref="H30:H39" si="4">G30/J30</f>
        <v>0.46049382716049381</v>
      </c>
      <c r="J30" s="22">
        <f t="shared" ref="J30:J39" si="5">D30+G30</f>
        <v>810</v>
      </c>
      <c r="K30" s="22"/>
    </row>
    <row r="31" spans="1:11" x14ac:dyDescent="0.25">
      <c r="A31" s="20">
        <v>106</v>
      </c>
      <c r="B31" s="3"/>
      <c r="C31" s="3" t="s">
        <v>32</v>
      </c>
      <c r="D31" s="22">
        <v>309</v>
      </c>
      <c r="E31" s="23">
        <f t="shared" si="3"/>
        <v>0.46050670640834573</v>
      </c>
      <c r="G31" s="22">
        <v>362</v>
      </c>
      <c r="H31" s="23">
        <f t="shared" si="4"/>
        <v>0.53949329359165421</v>
      </c>
      <c r="J31" s="22">
        <f t="shared" si="5"/>
        <v>671</v>
      </c>
      <c r="K31" s="22"/>
    </row>
    <row r="32" spans="1:11" x14ac:dyDescent="0.25">
      <c r="A32" s="6" t="s">
        <v>33</v>
      </c>
      <c r="B32" s="3"/>
      <c r="C32" s="3" t="s">
        <v>34</v>
      </c>
      <c r="D32" s="22">
        <v>2123</v>
      </c>
      <c r="E32" s="23">
        <f t="shared" si="3"/>
        <v>0.64372346876895092</v>
      </c>
      <c r="G32" s="22">
        <v>1175</v>
      </c>
      <c r="H32" s="23">
        <f t="shared" si="4"/>
        <v>0.35627653123104913</v>
      </c>
      <c r="J32" s="22">
        <f t="shared" si="5"/>
        <v>3298</v>
      </c>
      <c r="K32" s="22"/>
    </row>
    <row r="33" spans="1:11" x14ac:dyDescent="0.25">
      <c r="A33" s="6" t="s">
        <v>35</v>
      </c>
      <c r="B33" s="3"/>
      <c r="C33" s="3" t="s">
        <v>36</v>
      </c>
      <c r="D33" s="22">
        <v>1600</v>
      </c>
      <c r="E33" s="23">
        <f t="shared" si="3"/>
        <v>0.58034095030830612</v>
      </c>
      <c r="G33" s="22">
        <v>1157</v>
      </c>
      <c r="H33" s="23">
        <f t="shared" si="4"/>
        <v>0.41965904969169388</v>
      </c>
      <c r="J33" s="22">
        <f t="shared" si="5"/>
        <v>2757</v>
      </c>
      <c r="K33" s="22"/>
    </row>
    <row r="34" spans="1:11" x14ac:dyDescent="0.25">
      <c r="A34" s="6" t="s">
        <v>37</v>
      </c>
      <c r="B34" s="3"/>
      <c r="C34" s="3" t="s">
        <v>38</v>
      </c>
      <c r="D34" s="22">
        <v>170</v>
      </c>
      <c r="E34" s="23">
        <f t="shared" si="3"/>
        <v>0.36170212765957449</v>
      </c>
      <c r="G34" s="22">
        <v>300</v>
      </c>
      <c r="H34" s="23">
        <f t="shared" si="4"/>
        <v>0.63829787234042556</v>
      </c>
      <c r="J34" s="22">
        <f t="shared" si="5"/>
        <v>470</v>
      </c>
      <c r="K34" s="22"/>
    </row>
    <row r="35" spans="1:11" x14ac:dyDescent="0.25">
      <c r="A35" s="6" t="s">
        <v>39</v>
      </c>
      <c r="B35" s="3"/>
      <c r="C35" s="3" t="s">
        <v>40</v>
      </c>
      <c r="D35" s="22">
        <v>1133</v>
      </c>
      <c r="E35" s="23">
        <f t="shared" si="3"/>
        <v>0.55593719332679092</v>
      </c>
      <c r="G35" s="22">
        <v>905</v>
      </c>
      <c r="H35" s="23">
        <f t="shared" si="4"/>
        <v>0.44406280667320902</v>
      </c>
      <c r="J35" s="22">
        <f t="shared" si="5"/>
        <v>2038</v>
      </c>
      <c r="K35" s="22"/>
    </row>
    <row r="36" spans="1:11" x14ac:dyDescent="0.25">
      <c r="A36" s="20">
        <v>114</v>
      </c>
      <c r="B36" s="3"/>
      <c r="C36" s="3" t="s">
        <v>41</v>
      </c>
      <c r="D36" s="22">
        <v>1155</v>
      </c>
      <c r="E36" s="23">
        <f t="shared" si="3"/>
        <v>0.63496426608026391</v>
      </c>
      <c r="G36" s="22">
        <v>664</v>
      </c>
      <c r="H36" s="23">
        <f t="shared" si="4"/>
        <v>0.36503573391973609</v>
      </c>
      <c r="J36" s="22">
        <f t="shared" si="5"/>
        <v>1819</v>
      </c>
      <c r="K36" s="22"/>
    </row>
    <row r="37" spans="1:11" x14ac:dyDescent="0.25">
      <c r="A37" s="6" t="s">
        <v>42</v>
      </c>
      <c r="B37" s="3"/>
      <c r="C37" s="3" t="s">
        <v>43</v>
      </c>
      <c r="D37" s="22">
        <v>1309</v>
      </c>
      <c r="E37" s="23">
        <f t="shared" si="3"/>
        <v>0.65482741370685338</v>
      </c>
      <c r="G37" s="22">
        <v>690</v>
      </c>
      <c r="H37" s="23">
        <f t="shared" si="4"/>
        <v>0.34517258629314657</v>
      </c>
      <c r="J37" s="22">
        <f t="shared" si="5"/>
        <v>1999</v>
      </c>
      <c r="K37" s="22"/>
    </row>
    <row r="38" spans="1:11" x14ac:dyDescent="0.25">
      <c r="A38" s="20">
        <v>110</v>
      </c>
      <c r="B38" s="3"/>
      <c r="C38" s="3" t="s">
        <v>44</v>
      </c>
      <c r="D38" s="22">
        <v>494</v>
      </c>
      <c r="E38" s="23">
        <f t="shared" si="3"/>
        <v>0.50562947799385871</v>
      </c>
      <c r="G38" s="22">
        <v>483</v>
      </c>
      <c r="H38" s="23">
        <f t="shared" si="4"/>
        <v>0.49437052200614123</v>
      </c>
      <c r="J38" s="22">
        <f t="shared" si="5"/>
        <v>977</v>
      </c>
      <c r="K38" s="22"/>
    </row>
    <row r="39" spans="1:11" x14ac:dyDescent="0.25">
      <c r="A39" s="20">
        <v>124</v>
      </c>
      <c r="B39" s="3"/>
      <c r="C39" s="3" t="s">
        <v>45</v>
      </c>
      <c r="D39" s="22">
        <v>515</v>
      </c>
      <c r="E39" s="23">
        <f t="shared" si="3"/>
        <v>0.52284263959390864</v>
      </c>
      <c r="G39" s="22">
        <v>470</v>
      </c>
      <c r="H39" s="23">
        <f t="shared" si="4"/>
        <v>0.47715736040609136</v>
      </c>
      <c r="J39" s="22">
        <f t="shared" si="5"/>
        <v>985</v>
      </c>
      <c r="K39" s="22"/>
    </row>
    <row r="40" spans="1:11" x14ac:dyDescent="0.25">
      <c r="A40" s="5" t="s">
        <v>205</v>
      </c>
      <c r="D40" s="22"/>
      <c r="K40" s="22"/>
    </row>
    <row r="41" spans="1:11" x14ac:dyDescent="0.25">
      <c r="A41" s="5" t="s">
        <v>3</v>
      </c>
      <c r="D41" s="30"/>
      <c r="E41" s="30"/>
      <c r="G41" s="31"/>
      <c r="I41" s="30"/>
    </row>
    <row r="42" spans="1:11" x14ac:dyDescent="0.25">
      <c r="D42" s="30"/>
      <c r="E42" s="30"/>
      <c r="G42" s="31"/>
      <c r="I42" s="30"/>
    </row>
    <row r="43" spans="1:11" ht="20.25" customHeight="1" x14ac:dyDescent="0.25">
      <c r="A43" s="4" t="s">
        <v>53</v>
      </c>
      <c r="C43" s="5"/>
      <c r="D43" s="30"/>
      <c r="E43" s="21"/>
      <c r="G43" s="30"/>
      <c r="H43" s="21"/>
      <c r="I43" s="21"/>
    </row>
    <row r="44" spans="1:11" ht="15.75" thickBot="1" x14ac:dyDescent="0.3">
      <c r="A44" s="21" t="s">
        <v>1</v>
      </c>
      <c r="C44" s="5"/>
      <c r="D44" s="15" t="s">
        <v>200</v>
      </c>
      <c r="E44" s="16"/>
      <c r="G44" s="15" t="s">
        <v>201</v>
      </c>
      <c r="H44" s="16"/>
      <c r="I44" s="17"/>
      <c r="J44" s="18" t="s">
        <v>202</v>
      </c>
    </row>
    <row r="45" spans="1:11" ht="14.25" customHeight="1" x14ac:dyDescent="0.25">
      <c r="A45" s="12" t="s">
        <v>6</v>
      </c>
      <c r="C45" s="14" t="s">
        <v>7</v>
      </c>
      <c r="D45" s="20" t="s">
        <v>203</v>
      </c>
      <c r="E45" s="20" t="s">
        <v>204</v>
      </c>
      <c r="G45" s="20" t="s">
        <v>203</v>
      </c>
      <c r="H45" s="20" t="s">
        <v>204</v>
      </c>
      <c r="I45" s="21"/>
      <c r="J45" s="26"/>
      <c r="K45" s="19"/>
    </row>
    <row r="46" spans="1:11" x14ac:dyDescent="0.25">
      <c r="A46" s="6" t="s">
        <v>46</v>
      </c>
      <c r="B46" s="3"/>
      <c r="C46" s="3" t="s">
        <v>47</v>
      </c>
      <c r="D46" s="22">
        <v>220</v>
      </c>
      <c r="E46" s="23">
        <f t="shared" ref="E46:E69" si="6">D46/J46</f>
        <v>0.54187192118226601</v>
      </c>
      <c r="G46" s="22">
        <v>186</v>
      </c>
      <c r="H46" s="23">
        <f t="shared" ref="H46:H69" si="7">G46/J46</f>
        <v>0.45812807881773399</v>
      </c>
      <c r="J46" s="22">
        <f t="shared" ref="J46:J76" si="8">D46+G46</f>
        <v>406</v>
      </c>
      <c r="K46" s="26"/>
    </row>
    <row r="47" spans="1:11" x14ac:dyDescent="0.25">
      <c r="A47" s="6" t="s">
        <v>48</v>
      </c>
      <c r="B47" s="3"/>
      <c r="C47" s="3" t="s">
        <v>49</v>
      </c>
      <c r="D47" s="22">
        <v>659</v>
      </c>
      <c r="E47" s="23">
        <f t="shared" si="6"/>
        <v>0.40503995082974803</v>
      </c>
      <c r="G47" s="22">
        <v>968</v>
      </c>
      <c r="H47" s="23">
        <f t="shared" si="7"/>
        <v>0.59496004917025203</v>
      </c>
      <c r="J47" s="22">
        <f t="shared" si="8"/>
        <v>1627</v>
      </c>
      <c r="K47" s="22"/>
    </row>
    <row r="48" spans="1:11" x14ac:dyDescent="0.25">
      <c r="A48" s="6">
        <v>108</v>
      </c>
      <c r="B48" s="3"/>
      <c r="C48" s="3" t="s">
        <v>50</v>
      </c>
      <c r="D48" s="22">
        <v>264</v>
      </c>
      <c r="E48" s="23">
        <f t="shared" si="6"/>
        <v>0.43278688524590164</v>
      </c>
      <c r="G48" s="22">
        <v>346</v>
      </c>
      <c r="H48" s="23">
        <f t="shared" si="7"/>
        <v>0.56721311475409841</v>
      </c>
      <c r="J48" s="22">
        <f t="shared" si="8"/>
        <v>610</v>
      </c>
      <c r="K48" s="22"/>
    </row>
    <row r="49" spans="1:11" x14ac:dyDescent="0.25">
      <c r="A49" s="6" t="s">
        <v>51</v>
      </c>
      <c r="B49" s="3"/>
      <c r="C49" s="3" t="s">
        <v>52</v>
      </c>
      <c r="D49" s="22">
        <v>330</v>
      </c>
      <c r="E49" s="23">
        <f t="shared" si="6"/>
        <v>0.48175182481751827</v>
      </c>
      <c r="G49" s="22">
        <v>355</v>
      </c>
      <c r="H49" s="23">
        <f t="shared" si="7"/>
        <v>0.51824817518248179</v>
      </c>
      <c r="J49" s="22">
        <f t="shared" si="8"/>
        <v>685</v>
      </c>
      <c r="K49" s="22"/>
    </row>
    <row r="50" spans="1:11" x14ac:dyDescent="0.25">
      <c r="A50" s="20">
        <v>122</v>
      </c>
      <c r="B50" s="3"/>
      <c r="C50" s="3" t="s">
        <v>54</v>
      </c>
      <c r="D50" s="22">
        <v>344</v>
      </c>
      <c r="E50" s="23">
        <f t="shared" si="6"/>
        <v>0.42469135802469138</v>
      </c>
      <c r="G50" s="22">
        <v>466</v>
      </c>
      <c r="H50" s="23">
        <f t="shared" si="7"/>
        <v>0.57530864197530862</v>
      </c>
      <c r="J50" s="22">
        <f t="shared" si="8"/>
        <v>810</v>
      </c>
      <c r="K50" s="22"/>
    </row>
    <row r="51" spans="1:11" x14ac:dyDescent="0.25">
      <c r="A51" s="20">
        <v>140</v>
      </c>
      <c r="B51" s="3"/>
      <c r="C51" s="3" t="s">
        <v>55</v>
      </c>
      <c r="D51" s="22">
        <v>233</v>
      </c>
      <c r="E51" s="23">
        <f t="shared" si="6"/>
        <v>0.40103270223752152</v>
      </c>
      <c r="G51" s="22">
        <v>348</v>
      </c>
      <c r="H51" s="23">
        <f t="shared" si="7"/>
        <v>0.59896729776247848</v>
      </c>
      <c r="J51" s="22">
        <f t="shared" si="8"/>
        <v>581</v>
      </c>
      <c r="K51" s="22"/>
    </row>
    <row r="52" spans="1:11" x14ac:dyDescent="0.25">
      <c r="A52" s="6" t="s">
        <v>56</v>
      </c>
      <c r="B52" s="3"/>
      <c r="C52" s="3" t="s">
        <v>57</v>
      </c>
      <c r="D52" s="22">
        <v>1396</v>
      </c>
      <c r="E52" s="23">
        <f t="shared" si="6"/>
        <v>0.55907088506207447</v>
      </c>
      <c r="G52" s="22">
        <v>1101</v>
      </c>
      <c r="H52" s="23">
        <f t="shared" si="7"/>
        <v>0.44092911493792553</v>
      </c>
      <c r="J52" s="22">
        <f t="shared" si="8"/>
        <v>2497</v>
      </c>
      <c r="K52" s="22"/>
    </row>
    <row r="53" spans="1:11" x14ac:dyDescent="0.25">
      <c r="A53" s="6" t="s">
        <v>58</v>
      </c>
      <c r="B53" s="3"/>
      <c r="C53" s="3" t="s">
        <v>59</v>
      </c>
      <c r="D53" s="22">
        <v>375</v>
      </c>
      <c r="E53" s="23">
        <f t="shared" si="6"/>
        <v>0.47110552763819097</v>
      </c>
      <c r="G53" s="22">
        <v>421</v>
      </c>
      <c r="H53" s="23">
        <f t="shared" si="7"/>
        <v>0.52889447236180909</v>
      </c>
      <c r="J53" s="22">
        <f t="shared" si="8"/>
        <v>796</v>
      </c>
      <c r="K53" s="22"/>
    </row>
    <row r="54" spans="1:11" x14ac:dyDescent="0.25">
      <c r="A54" s="6" t="s">
        <v>60</v>
      </c>
      <c r="B54" s="3"/>
      <c r="C54" s="3" t="s">
        <v>61</v>
      </c>
      <c r="D54" s="22">
        <v>263</v>
      </c>
      <c r="E54" s="23">
        <f t="shared" si="6"/>
        <v>0.36376210235131395</v>
      </c>
      <c r="G54" s="22">
        <v>460</v>
      </c>
      <c r="H54" s="23">
        <f t="shared" si="7"/>
        <v>0.63623789764868599</v>
      </c>
      <c r="J54" s="22">
        <f t="shared" si="8"/>
        <v>723</v>
      </c>
      <c r="K54" s="22"/>
    </row>
    <row r="55" spans="1:11" x14ac:dyDescent="0.25">
      <c r="A55" s="20">
        <v>116</v>
      </c>
      <c r="B55" s="3"/>
      <c r="C55" s="3" t="s">
        <v>62</v>
      </c>
      <c r="D55" s="22">
        <v>262</v>
      </c>
      <c r="E55" s="23">
        <f t="shared" si="6"/>
        <v>0.37589670014347204</v>
      </c>
      <c r="G55" s="22">
        <v>435</v>
      </c>
      <c r="H55" s="23">
        <f t="shared" si="7"/>
        <v>0.62410329985652802</v>
      </c>
      <c r="J55" s="22">
        <f t="shared" si="8"/>
        <v>697</v>
      </c>
      <c r="K55" s="22"/>
    </row>
    <row r="56" spans="1:11" x14ac:dyDescent="0.25">
      <c r="A56" s="6" t="s">
        <v>63</v>
      </c>
      <c r="B56" s="3"/>
      <c r="C56" s="3" t="s">
        <v>64</v>
      </c>
      <c r="D56" s="22">
        <v>302</v>
      </c>
      <c r="E56" s="23">
        <f t="shared" si="6"/>
        <v>0.47936507936507938</v>
      </c>
      <c r="G56" s="22">
        <v>328</v>
      </c>
      <c r="H56" s="23">
        <f t="shared" si="7"/>
        <v>0.52063492063492067</v>
      </c>
      <c r="J56" s="22">
        <f t="shared" si="8"/>
        <v>630</v>
      </c>
      <c r="K56" s="22"/>
    </row>
    <row r="57" spans="1:11" x14ac:dyDescent="0.25">
      <c r="A57" s="20">
        <v>105</v>
      </c>
      <c r="B57" s="3"/>
      <c r="C57" s="3" t="s">
        <v>65</v>
      </c>
      <c r="D57" s="22">
        <v>375</v>
      </c>
      <c r="E57" s="23">
        <f t="shared" si="6"/>
        <v>0.44642857142857145</v>
      </c>
      <c r="G57" s="22">
        <v>465</v>
      </c>
      <c r="H57" s="23">
        <f t="shared" si="7"/>
        <v>0.5535714285714286</v>
      </c>
      <c r="J57" s="22">
        <f t="shared" si="8"/>
        <v>840</v>
      </c>
      <c r="K57" s="22"/>
    </row>
    <row r="58" spans="1:11" x14ac:dyDescent="0.25">
      <c r="A58" s="20">
        <v>131</v>
      </c>
      <c r="B58" s="3"/>
      <c r="C58" s="3" t="s">
        <v>206</v>
      </c>
      <c r="D58" s="22">
        <v>399</v>
      </c>
      <c r="E58" s="23">
        <f t="shared" si="6"/>
        <v>0.47499999999999998</v>
      </c>
      <c r="G58" s="22">
        <v>441</v>
      </c>
      <c r="H58" s="23">
        <f t="shared" si="7"/>
        <v>0.52500000000000002</v>
      </c>
      <c r="J58" s="22">
        <f t="shared" si="8"/>
        <v>840</v>
      </c>
      <c r="K58" s="22"/>
    </row>
    <row r="59" spans="1:11" x14ac:dyDescent="0.25">
      <c r="A59" s="20">
        <v>118</v>
      </c>
      <c r="B59" s="3"/>
      <c r="C59" s="3" t="s">
        <v>207</v>
      </c>
      <c r="D59" s="22">
        <v>627</v>
      </c>
      <c r="E59" s="23">
        <f t="shared" si="6"/>
        <v>0.36882352941176472</v>
      </c>
      <c r="G59" s="22">
        <v>1073</v>
      </c>
      <c r="H59" s="23">
        <f t="shared" si="7"/>
        <v>0.63117647058823534</v>
      </c>
      <c r="J59" s="22">
        <f t="shared" si="8"/>
        <v>1700</v>
      </c>
      <c r="K59" s="22"/>
    </row>
    <row r="60" spans="1:11" x14ac:dyDescent="0.25">
      <c r="A60" s="20">
        <v>112</v>
      </c>
      <c r="B60" s="3"/>
      <c r="C60" s="3" t="s">
        <v>66</v>
      </c>
      <c r="D60" s="22">
        <v>1576</v>
      </c>
      <c r="E60" s="23">
        <f t="shared" si="6"/>
        <v>0.52797319932998321</v>
      </c>
      <c r="G60" s="22">
        <v>1409</v>
      </c>
      <c r="H60" s="23">
        <f t="shared" si="7"/>
        <v>0.47202680067001673</v>
      </c>
      <c r="J60" s="22">
        <f t="shared" si="8"/>
        <v>2985</v>
      </c>
      <c r="K60" s="22"/>
    </row>
    <row r="61" spans="1:11" x14ac:dyDescent="0.25">
      <c r="A61" s="20">
        <v>120</v>
      </c>
      <c r="B61" s="3"/>
      <c r="C61" s="3" t="s">
        <v>67</v>
      </c>
      <c r="D61" s="22">
        <v>257</v>
      </c>
      <c r="E61" s="23">
        <f t="shared" si="6"/>
        <v>0.50097465886939574</v>
      </c>
      <c r="G61" s="22">
        <v>256</v>
      </c>
      <c r="H61" s="23">
        <f t="shared" si="7"/>
        <v>0.49902534113060426</v>
      </c>
      <c r="J61" s="22">
        <f t="shared" si="8"/>
        <v>513</v>
      </c>
      <c r="K61" s="22"/>
    </row>
    <row r="62" spans="1:11" x14ac:dyDescent="0.25">
      <c r="A62" s="20">
        <v>121</v>
      </c>
      <c r="B62" s="3"/>
      <c r="C62" s="3" t="s">
        <v>208</v>
      </c>
      <c r="D62" s="22">
        <v>1606</v>
      </c>
      <c r="E62" s="23">
        <f t="shared" si="6"/>
        <v>0.71728450200982585</v>
      </c>
      <c r="G62" s="22">
        <v>633</v>
      </c>
      <c r="H62" s="23">
        <f t="shared" si="7"/>
        <v>0.2827154979901742</v>
      </c>
      <c r="J62" s="22">
        <f t="shared" si="8"/>
        <v>2239</v>
      </c>
      <c r="K62" s="22"/>
    </row>
    <row r="63" spans="1:11" x14ac:dyDescent="0.25">
      <c r="A63" s="6" t="s">
        <v>68</v>
      </c>
      <c r="B63" s="3"/>
      <c r="C63" s="3" t="s">
        <v>69</v>
      </c>
      <c r="D63" s="22">
        <v>769</v>
      </c>
      <c r="E63" s="23">
        <f t="shared" si="6"/>
        <v>0.63923524522028263</v>
      </c>
      <c r="G63" s="22">
        <v>434</v>
      </c>
      <c r="H63" s="23">
        <f t="shared" si="7"/>
        <v>0.36076475477971737</v>
      </c>
      <c r="J63" s="22">
        <f t="shared" si="8"/>
        <v>1203</v>
      </c>
      <c r="K63" s="22"/>
    </row>
    <row r="64" spans="1:11" x14ac:dyDescent="0.25">
      <c r="A64" s="20">
        <v>130</v>
      </c>
      <c r="B64" s="3"/>
      <c r="C64" s="3" t="s">
        <v>70</v>
      </c>
      <c r="D64" s="22">
        <v>897</v>
      </c>
      <c r="E64" s="23">
        <f t="shared" si="6"/>
        <v>0.7102137767220903</v>
      </c>
      <c r="G64" s="22">
        <v>366</v>
      </c>
      <c r="H64" s="23">
        <f t="shared" si="7"/>
        <v>0.28978622327790976</v>
      </c>
      <c r="J64" s="22">
        <f t="shared" si="8"/>
        <v>1263</v>
      </c>
      <c r="K64" s="22"/>
    </row>
    <row r="65" spans="1:11" x14ac:dyDescent="0.25">
      <c r="A65" s="20">
        <v>115</v>
      </c>
      <c r="B65" s="3"/>
      <c r="C65" s="3" t="s">
        <v>71</v>
      </c>
      <c r="D65" s="22">
        <v>233</v>
      </c>
      <c r="E65" s="23">
        <f t="shared" si="6"/>
        <v>0.40734265734265734</v>
      </c>
      <c r="G65" s="22">
        <v>339</v>
      </c>
      <c r="H65" s="23">
        <f t="shared" si="7"/>
        <v>0.59265734265734271</v>
      </c>
      <c r="J65" s="22">
        <f t="shared" si="8"/>
        <v>572</v>
      </c>
      <c r="K65" s="22"/>
    </row>
    <row r="66" spans="1:11" x14ac:dyDescent="0.25">
      <c r="A66" s="20">
        <v>107</v>
      </c>
      <c r="B66" s="3"/>
      <c r="C66" s="3" t="s">
        <v>72</v>
      </c>
      <c r="D66" s="22">
        <v>674</v>
      </c>
      <c r="E66" s="23">
        <f t="shared" si="6"/>
        <v>0.47937411095305832</v>
      </c>
      <c r="G66" s="22">
        <v>732</v>
      </c>
      <c r="H66" s="23">
        <f t="shared" si="7"/>
        <v>0.52062588904694163</v>
      </c>
      <c r="J66" s="22">
        <f t="shared" si="8"/>
        <v>1406</v>
      </c>
      <c r="K66" s="22"/>
    </row>
    <row r="67" spans="1:11" x14ac:dyDescent="0.25">
      <c r="A67" s="6" t="s">
        <v>73</v>
      </c>
      <c r="B67" s="3"/>
      <c r="C67" s="3" t="s">
        <v>74</v>
      </c>
      <c r="D67" s="22">
        <v>514</v>
      </c>
      <c r="E67" s="23">
        <f t="shared" si="6"/>
        <v>0.50840751730959444</v>
      </c>
      <c r="G67" s="22">
        <v>497</v>
      </c>
      <c r="H67" s="23">
        <f t="shared" si="7"/>
        <v>0.49159248269040556</v>
      </c>
      <c r="J67" s="22">
        <f t="shared" si="8"/>
        <v>1011</v>
      </c>
      <c r="K67" s="22"/>
    </row>
    <row r="68" spans="1:11" x14ac:dyDescent="0.25">
      <c r="A68" s="6" t="s">
        <v>75</v>
      </c>
      <c r="B68" s="3"/>
      <c r="C68" s="3" t="s">
        <v>76</v>
      </c>
      <c r="D68" s="22">
        <v>229</v>
      </c>
      <c r="E68" s="23">
        <f t="shared" si="6"/>
        <v>0.42964352720450283</v>
      </c>
      <c r="G68" s="22">
        <v>304</v>
      </c>
      <c r="H68" s="23">
        <f t="shared" si="7"/>
        <v>0.57035647279549717</v>
      </c>
      <c r="J68" s="22">
        <f t="shared" si="8"/>
        <v>533</v>
      </c>
      <c r="K68" s="22"/>
    </row>
    <row r="69" spans="1:11" x14ac:dyDescent="0.25">
      <c r="A69" s="20">
        <v>111</v>
      </c>
      <c r="B69" s="3"/>
      <c r="C69" s="3" t="s">
        <v>77</v>
      </c>
      <c r="D69" s="22">
        <v>632</v>
      </c>
      <c r="E69" s="23">
        <f t="shared" si="6"/>
        <v>0.62948207171314741</v>
      </c>
      <c r="G69" s="22">
        <v>372</v>
      </c>
      <c r="H69" s="23">
        <f t="shared" si="7"/>
        <v>0.37051792828685259</v>
      </c>
      <c r="J69" s="22">
        <f t="shared" si="8"/>
        <v>1004</v>
      </c>
      <c r="K69" s="22"/>
    </row>
    <row r="70" spans="1:11" x14ac:dyDescent="0.25">
      <c r="A70" s="20">
        <v>133</v>
      </c>
      <c r="B70" s="3"/>
      <c r="C70" s="3" t="s">
        <v>78</v>
      </c>
      <c r="D70" s="22">
        <v>209</v>
      </c>
      <c r="E70" s="23">
        <f t="shared" ref="E70:E73" si="9">D70/J70</f>
        <v>0.28669410150891633</v>
      </c>
      <c r="G70" s="22">
        <v>520</v>
      </c>
      <c r="H70" s="23">
        <f t="shared" ref="H70:H73" si="10">G70/J70</f>
        <v>0.71330589849108372</v>
      </c>
      <c r="J70" s="22">
        <f t="shared" si="8"/>
        <v>729</v>
      </c>
      <c r="K70" s="22"/>
    </row>
    <row r="71" spans="1:11" x14ac:dyDescent="0.25">
      <c r="A71" s="6" t="s">
        <v>79</v>
      </c>
      <c r="B71" s="3"/>
      <c r="C71" s="3" t="s">
        <v>80</v>
      </c>
      <c r="D71" s="22">
        <v>574</v>
      </c>
      <c r="E71" s="23">
        <f t="shared" si="9"/>
        <v>0.54510921177587845</v>
      </c>
      <c r="G71" s="22">
        <v>479</v>
      </c>
      <c r="H71" s="23">
        <f t="shared" si="10"/>
        <v>0.45489078822412155</v>
      </c>
      <c r="J71" s="22">
        <f t="shared" si="8"/>
        <v>1053</v>
      </c>
      <c r="K71" s="22"/>
    </row>
    <row r="72" spans="1:11" x14ac:dyDescent="0.25">
      <c r="A72" s="6" t="s">
        <v>81</v>
      </c>
      <c r="B72" s="3"/>
      <c r="C72" s="3" t="s">
        <v>82</v>
      </c>
      <c r="D72" s="22">
        <v>121</v>
      </c>
      <c r="E72" s="23">
        <f t="shared" si="9"/>
        <v>0.43369175627240142</v>
      </c>
      <c r="G72" s="22">
        <v>158</v>
      </c>
      <c r="H72" s="23">
        <f t="shared" si="10"/>
        <v>0.56630824372759858</v>
      </c>
      <c r="J72" s="22">
        <f t="shared" si="8"/>
        <v>279</v>
      </c>
      <c r="K72" s="22"/>
    </row>
    <row r="73" spans="1:11" x14ac:dyDescent="0.25">
      <c r="A73" s="6" t="s">
        <v>83</v>
      </c>
      <c r="B73" s="3"/>
      <c r="C73" s="3" t="s">
        <v>84</v>
      </c>
      <c r="D73" s="22">
        <v>138</v>
      </c>
      <c r="E73" s="23">
        <f t="shared" si="9"/>
        <v>0.42724458204334365</v>
      </c>
      <c r="G73" s="22">
        <v>185</v>
      </c>
      <c r="H73" s="23">
        <f t="shared" si="10"/>
        <v>0.5727554179566563</v>
      </c>
      <c r="J73" s="22">
        <f t="shared" si="8"/>
        <v>323</v>
      </c>
      <c r="K73" s="22"/>
    </row>
    <row r="74" spans="1:11" x14ac:dyDescent="0.25">
      <c r="A74" s="6" t="s">
        <v>85</v>
      </c>
      <c r="B74" s="3"/>
      <c r="C74" s="3" t="s">
        <v>86</v>
      </c>
      <c r="D74" s="22">
        <v>483</v>
      </c>
      <c r="E74" s="23">
        <f>D74/J74</f>
        <v>0.50470219435736674</v>
      </c>
      <c r="G74" s="22">
        <v>474</v>
      </c>
      <c r="H74" s="23">
        <f>G74/J74</f>
        <v>0.4952978056426332</v>
      </c>
      <c r="J74" s="22">
        <f t="shared" si="8"/>
        <v>957</v>
      </c>
      <c r="K74" s="22"/>
    </row>
    <row r="75" spans="1:11" x14ac:dyDescent="0.25">
      <c r="A75" s="6" t="s">
        <v>87</v>
      </c>
      <c r="B75" s="3"/>
      <c r="C75" s="3" t="s">
        <v>88</v>
      </c>
      <c r="D75" s="22">
        <v>156</v>
      </c>
      <c r="E75" s="23">
        <f>D75/J75</f>
        <v>0.56521739130434778</v>
      </c>
      <c r="G75" s="22">
        <v>120</v>
      </c>
      <c r="H75" s="23">
        <f>G75/J75</f>
        <v>0.43478260869565216</v>
      </c>
      <c r="J75" s="22">
        <f t="shared" si="8"/>
        <v>276</v>
      </c>
      <c r="K75" s="22"/>
    </row>
    <row r="76" spans="1:11" x14ac:dyDescent="0.25">
      <c r="A76" s="6" t="s">
        <v>89</v>
      </c>
      <c r="B76" s="3"/>
      <c r="C76" s="3" t="s">
        <v>90</v>
      </c>
      <c r="D76" s="22">
        <v>641</v>
      </c>
      <c r="E76" s="23">
        <f>D76/J76</f>
        <v>0.41758957654723128</v>
      </c>
      <c r="G76" s="22">
        <v>894</v>
      </c>
      <c r="H76" s="23">
        <f>G76/J76</f>
        <v>0.58241042345276872</v>
      </c>
      <c r="J76" s="22">
        <f t="shared" si="8"/>
        <v>1535</v>
      </c>
      <c r="K76" s="22"/>
    </row>
    <row r="77" spans="1:11" x14ac:dyDescent="0.25">
      <c r="A77" s="6"/>
      <c r="B77" s="3"/>
      <c r="C77" s="3"/>
      <c r="D77" s="22"/>
      <c r="E77" s="23"/>
      <c r="G77" s="22"/>
      <c r="H77" s="23"/>
      <c r="J77" s="22"/>
      <c r="K77" s="22"/>
    </row>
    <row r="78" spans="1:11" x14ac:dyDescent="0.25">
      <c r="A78" s="6"/>
      <c r="B78" s="3"/>
      <c r="C78" s="3"/>
      <c r="D78" s="22"/>
      <c r="E78" s="23"/>
      <c r="G78" s="22"/>
      <c r="H78" s="23"/>
      <c r="J78" s="22"/>
      <c r="K78" s="22"/>
    </row>
    <row r="79" spans="1:11" x14ac:dyDescent="0.25">
      <c r="A79" s="6"/>
      <c r="B79" s="3"/>
      <c r="C79" s="3"/>
      <c r="D79" s="22"/>
      <c r="E79" s="23"/>
      <c r="G79" s="22"/>
      <c r="H79" s="23"/>
      <c r="J79" s="22"/>
      <c r="K79" s="22"/>
    </row>
    <row r="80" spans="1:11" x14ac:dyDescent="0.25">
      <c r="A80" s="5" t="s">
        <v>205</v>
      </c>
      <c r="C80" s="5"/>
      <c r="E80" s="5"/>
      <c r="G80" s="7"/>
      <c r="H80" s="5"/>
      <c r="I80" s="5"/>
      <c r="K80" s="22"/>
    </row>
    <row r="81" spans="1:15" x14ac:dyDescent="0.25">
      <c r="A81" s="5" t="s">
        <v>3</v>
      </c>
      <c r="C81" s="5"/>
      <c r="D81" s="7"/>
      <c r="E81" s="5"/>
      <c r="G81" s="7"/>
      <c r="H81" s="5"/>
      <c r="I81" s="5"/>
      <c r="K81" s="22"/>
    </row>
    <row r="82" spans="1:15" x14ac:dyDescent="0.25">
      <c r="C82" s="5"/>
      <c r="D82" s="7"/>
      <c r="E82" s="5"/>
      <c r="G82" s="7"/>
      <c r="H82" s="5"/>
      <c r="I82" s="5"/>
      <c r="K82" s="22"/>
    </row>
    <row r="83" spans="1:15" ht="15.75" x14ac:dyDescent="0.25">
      <c r="A83" s="4" t="s">
        <v>53</v>
      </c>
      <c r="C83" s="5"/>
      <c r="D83" s="30"/>
      <c r="E83" s="21"/>
      <c r="G83" s="30"/>
      <c r="H83" s="21"/>
      <c r="I83" s="21"/>
    </row>
    <row r="84" spans="1:15" ht="20.25" customHeight="1" thickBot="1" x14ac:dyDescent="0.3">
      <c r="A84" s="21" t="s">
        <v>1</v>
      </c>
      <c r="C84" s="5"/>
      <c r="D84" s="15" t="s">
        <v>200</v>
      </c>
      <c r="E84" s="16"/>
      <c r="G84" s="15" t="s">
        <v>201</v>
      </c>
      <c r="H84" s="16"/>
      <c r="I84" s="17"/>
      <c r="J84" s="18" t="s">
        <v>202</v>
      </c>
    </row>
    <row r="85" spans="1:15" ht="14.25" customHeight="1" x14ac:dyDescent="0.25">
      <c r="A85" s="12" t="s">
        <v>6</v>
      </c>
      <c r="C85" s="14" t="s">
        <v>7</v>
      </c>
      <c r="D85" s="20" t="s">
        <v>203</v>
      </c>
      <c r="E85" s="20" t="s">
        <v>204</v>
      </c>
      <c r="G85" s="20" t="s">
        <v>203</v>
      </c>
      <c r="H85" s="20" t="s">
        <v>204</v>
      </c>
      <c r="I85" s="21"/>
      <c r="J85" s="26"/>
    </row>
    <row r="86" spans="1:15" x14ac:dyDescent="0.25">
      <c r="A86" s="6" t="s">
        <v>91</v>
      </c>
      <c r="B86" s="3"/>
      <c r="C86" s="3" t="s">
        <v>92</v>
      </c>
      <c r="D86" s="22">
        <v>160</v>
      </c>
      <c r="E86" s="23">
        <f t="shared" ref="E86:E89" si="11">D86/J86</f>
        <v>0.45977011494252873</v>
      </c>
      <c r="G86" s="22">
        <v>188</v>
      </c>
      <c r="H86" s="23">
        <f t="shared" ref="H86:H89" si="12">G86/J86</f>
        <v>0.54022988505747127</v>
      </c>
      <c r="J86" s="22">
        <f t="shared" ref="J86:J89" si="13">D86+G86</f>
        <v>348</v>
      </c>
      <c r="K86" s="22"/>
    </row>
    <row r="87" spans="1:15" x14ac:dyDescent="0.25">
      <c r="A87" s="6" t="s">
        <v>93</v>
      </c>
      <c r="B87" s="3"/>
      <c r="C87" s="3" t="s">
        <v>94</v>
      </c>
      <c r="D87" s="22">
        <v>1216</v>
      </c>
      <c r="E87" s="23">
        <f t="shared" si="11"/>
        <v>0.57712387280493593</v>
      </c>
      <c r="G87" s="22">
        <v>891</v>
      </c>
      <c r="H87" s="23">
        <f t="shared" si="12"/>
        <v>0.42287612719506407</v>
      </c>
      <c r="J87" s="22">
        <f t="shared" si="13"/>
        <v>2107</v>
      </c>
      <c r="K87" s="22"/>
    </row>
    <row r="88" spans="1:15" x14ac:dyDescent="0.25">
      <c r="A88" s="6" t="s">
        <v>95</v>
      </c>
      <c r="B88" s="3"/>
      <c r="C88" s="3" t="s">
        <v>96</v>
      </c>
      <c r="D88" s="22">
        <v>910</v>
      </c>
      <c r="E88" s="23">
        <f t="shared" si="11"/>
        <v>0.57232704402515722</v>
      </c>
      <c r="G88" s="22">
        <v>680</v>
      </c>
      <c r="H88" s="23">
        <f t="shared" si="12"/>
        <v>0.42767295597484278</v>
      </c>
      <c r="J88" s="22">
        <f t="shared" si="13"/>
        <v>1590</v>
      </c>
      <c r="K88" s="22"/>
    </row>
    <row r="89" spans="1:15" x14ac:dyDescent="0.25">
      <c r="A89" s="20">
        <v>117</v>
      </c>
      <c r="B89" s="3"/>
      <c r="C89" s="3" t="s">
        <v>97</v>
      </c>
      <c r="D89" s="22">
        <v>1249</v>
      </c>
      <c r="E89" s="23">
        <f t="shared" si="11"/>
        <v>0.66189719130895597</v>
      </c>
      <c r="G89" s="22">
        <v>638</v>
      </c>
      <c r="H89" s="23">
        <f t="shared" si="12"/>
        <v>0.33810280869104398</v>
      </c>
      <c r="J89" s="22">
        <f t="shared" si="13"/>
        <v>1887</v>
      </c>
      <c r="K89" s="22"/>
    </row>
    <row r="90" spans="1:15" x14ac:dyDescent="0.25">
      <c r="C90" s="5"/>
      <c r="D90" s="22"/>
      <c r="E90" s="23"/>
      <c r="G90" s="22"/>
      <c r="H90" s="23"/>
      <c r="J90" s="22"/>
      <c r="K90" s="22"/>
    </row>
    <row r="91" spans="1:15" x14ac:dyDescent="0.25">
      <c r="A91" s="32"/>
      <c r="B91" s="32"/>
      <c r="C91" s="21" t="s">
        <v>98</v>
      </c>
      <c r="D91" s="28">
        <f>SUM(D30:D89)</f>
        <v>28538</v>
      </c>
      <c r="E91" s="29">
        <f>D91/J91</f>
        <v>0.53765142523408505</v>
      </c>
      <c r="F91" s="5"/>
      <c r="G91" s="28">
        <f>SUM(G30:G89)</f>
        <v>24541</v>
      </c>
      <c r="H91" s="29">
        <f>G91/J91</f>
        <v>0.46234857476591495</v>
      </c>
      <c r="I91" s="5"/>
      <c r="J91" s="28">
        <f>SUM(J30:J89)</f>
        <v>53079</v>
      </c>
      <c r="K91" s="22"/>
    </row>
    <row r="92" spans="1:15" x14ac:dyDescent="0.25">
      <c r="K92" s="22"/>
    </row>
    <row r="93" spans="1:15" ht="15.75" x14ac:dyDescent="0.25">
      <c r="A93" s="4" t="s">
        <v>219</v>
      </c>
      <c r="C93" s="5"/>
      <c r="D93" s="7"/>
      <c r="E93" s="5"/>
      <c r="G93" s="7"/>
      <c r="H93" s="5"/>
      <c r="I93" s="5"/>
      <c r="K93" s="22"/>
    </row>
    <row r="94" spans="1:15" ht="15.75" thickBot="1" x14ac:dyDescent="0.3">
      <c r="A94" s="21" t="s">
        <v>1</v>
      </c>
      <c r="C94" s="5"/>
      <c r="D94" s="15" t="s">
        <v>200</v>
      </c>
      <c r="E94" s="16"/>
      <c r="G94" s="15" t="s">
        <v>201</v>
      </c>
      <c r="H94" s="16"/>
      <c r="I94" s="17"/>
      <c r="J94" s="18" t="s">
        <v>202</v>
      </c>
      <c r="K94" s="22"/>
    </row>
    <row r="95" spans="1:15" s="32" customFormat="1" x14ac:dyDescent="0.25">
      <c r="A95" s="12" t="s">
        <v>6</v>
      </c>
      <c r="B95"/>
      <c r="C95" s="14" t="s">
        <v>7</v>
      </c>
      <c r="D95" s="20" t="s">
        <v>203</v>
      </c>
      <c r="E95" s="20" t="s">
        <v>204</v>
      </c>
      <c r="F95" s="3"/>
      <c r="G95" s="20" t="s">
        <v>203</v>
      </c>
      <c r="H95" s="20" t="s">
        <v>204</v>
      </c>
      <c r="I95" s="21"/>
      <c r="J95" s="26"/>
      <c r="K95" s="28"/>
      <c r="L95"/>
      <c r="M95"/>
      <c r="N95"/>
      <c r="O95"/>
    </row>
    <row r="96" spans="1:15" x14ac:dyDescent="0.25">
      <c r="A96" s="6">
        <v>400</v>
      </c>
      <c r="B96" s="33"/>
      <c r="C96" s="3" t="s">
        <v>209</v>
      </c>
      <c r="D96" s="22">
        <v>55</v>
      </c>
      <c r="E96" s="23">
        <f>D96/J96</f>
        <v>0.66265060240963858</v>
      </c>
      <c r="G96" s="22">
        <v>28</v>
      </c>
      <c r="H96" s="23">
        <f>G96/J96</f>
        <v>0.33734939759036142</v>
      </c>
      <c r="J96" s="22">
        <f>D96+G96</f>
        <v>83</v>
      </c>
    </row>
    <row r="97" spans="1:11" x14ac:dyDescent="0.25">
      <c r="A97" s="6" t="s">
        <v>99</v>
      </c>
      <c r="B97" s="3"/>
      <c r="C97" s="3" t="s">
        <v>100</v>
      </c>
      <c r="D97" s="22">
        <v>496</v>
      </c>
      <c r="E97" s="23">
        <f t="shared" ref="E97:E111" si="14">D97/J97</f>
        <v>0.94296577946768056</v>
      </c>
      <c r="G97" s="22">
        <v>30</v>
      </c>
      <c r="H97" s="23">
        <f t="shared" ref="H97:H111" si="15">G97/J97</f>
        <v>5.7034220532319393E-2</v>
      </c>
      <c r="J97" s="22">
        <f t="shared" ref="J97:J111" si="16">D97+G97</f>
        <v>526</v>
      </c>
    </row>
    <row r="98" spans="1:11" x14ac:dyDescent="0.25">
      <c r="A98" s="6" t="s">
        <v>101</v>
      </c>
      <c r="B98" s="3"/>
      <c r="C98" s="3" t="s">
        <v>102</v>
      </c>
      <c r="D98" s="22">
        <v>1520</v>
      </c>
      <c r="E98" s="23">
        <f t="shared" si="14"/>
        <v>0.72243346007604559</v>
      </c>
      <c r="G98" s="22">
        <v>584</v>
      </c>
      <c r="H98" s="23">
        <f t="shared" si="15"/>
        <v>0.27756653992395436</v>
      </c>
      <c r="J98" s="22">
        <f t="shared" si="16"/>
        <v>2104</v>
      </c>
      <c r="K98" s="19"/>
    </row>
    <row r="99" spans="1:11" x14ac:dyDescent="0.25">
      <c r="A99" s="6" t="s">
        <v>103</v>
      </c>
      <c r="B99" s="3"/>
      <c r="C99" s="3" t="s">
        <v>104</v>
      </c>
      <c r="D99" s="22">
        <v>592</v>
      </c>
      <c r="E99" s="23">
        <f t="shared" si="14"/>
        <v>0.72371638141809291</v>
      </c>
      <c r="G99" s="22">
        <v>226</v>
      </c>
      <c r="H99" s="23">
        <f t="shared" si="15"/>
        <v>0.27628361858190709</v>
      </c>
      <c r="J99" s="22">
        <f t="shared" si="16"/>
        <v>818</v>
      </c>
      <c r="K99" s="26"/>
    </row>
    <row r="100" spans="1:11" x14ac:dyDescent="0.25">
      <c r="A100" s="6" t="s">
        <v>105</v>
      </c>
      <c r="B100" s="3"/>
      <c r="C100" s="3" t="s">
        <v>106</v>
      </c>
      <c r="D100" s="22">
        <v>165</v>
      </c>
      <c r="E100" s="23">
        <f t="shared" si="14"/>
        <v>0.81280788177339902</v>
      </c>
      <c r="G100" s="22">
        <v>38</v>
      </c>
      <c r="H100" s="23">
        <f t="shared" si="15"/>
        <v>0.18719211822660098</v>
      </c>
      <c r="J100" s="22">
        <f t="shared" si="16"/>
        <v>203</v>
      </c>
      <c r="K100" s="22"/>
    </row>
    <row r="101" spans="1:11" x14ac:dyDescent="0.25">
      <c r="A101" s="20">
        <v>358</v>
      </c>
      <c r="B101" s="3"/>
      <c r="C101" s="3" t="s">
        <v>107</v>
      </c>
      <c r="D101" s="22">
        <v>20</v>
      </c>
      <c r="E101" s="23">
        <f>D101/J101</f>
        <v>0.55555555555555558</v>
      </c>
      <c r="G101" s="22">
        <v>16</v>
      </c>
      <c r="H101" s="23">
        <f>G101/J101</f>
        <v>0.44444444444444442</v>
      </c>
      <c r="J101" s="22">
        <f t="shared" si="16"/>
        <v>36</v>
      </c>
    </row>
    <row r="102" spans="1:11" x14ac:dyDescent="0.25">
      <c r="A102" s="6" t="s">
        <v>108</v>
      </c>
      <c r="B102" s="3"/>
      <c r="C102" s="3" t="s">
        <v>109</v>
      </c>
      <c r="D102" s="22">
        <v>1284</v>
      </c>
      <c r="E102" s="23">
        <f t="shared" si="14"/>
        <v>0.91387900355871887</v>
      </c>
      <c r="G102" s="22">
        <v>121</v>
      </c>
      <c r="H102" s="23">
        <f t="shared" si="15"/>
        <v>8.6120996441281142E-2</v>
      </c>
      <c r="J102" s="22">
        <f t="shared" si="16"/>
        <v>1405</v>
      </c>
      <c r="K102" s="22"/>
    </row>
    <row r="103" spans="1:11" x14ac:dyDescent="0.25">
      <c r="A103" s="3">
        <v>172</v>
      </c>
      <c r="C103" s="3" t="s">
        <v>110</v>
      </c>
      <c r="D103" s="22">
        <v>8</v>
      </c>
      <c r="E103" s="23">
        <f t="shared" si="14"/>
        <v>6.2992125984251968E-2</v>
      </c>
      <c r="G103" s="22">
        <v>119</v>
      </c>
      <c r="H103" s="23">
        <f t="shared" si="15"/>
        <v>0.93700787401574803</v>
      </c>
      <c r="J103" s="22">
        <f t="shared" si="16"/>
        <v>127</v>
      </c>
    </row>
    <row r="104" spans="1:11" x14ac:dyDescent="0.25">
      <c r="A104" s="6" t="s">
        <v>111</v>
      </c>
      <c r="B104" s="3"/>
      <c r="C104" s="3" t="s">
        <v>112</v>
      </c>
      <c r="D104" s="22">
        <v>1661</v>
      </c>
      <c r="E104" s="23">
        <f t="shared" si="14"/>
        <v>0.80631067961165048</v>
      </c>
      <c r="G104" s="22">
        <v>399</v>
      </c>
      <c r="H104" s="23">
        <f t="shared" si="15"/>
        <v>0.19368932038834952</v>
      </c>
      <c r="J104" s="22">
        <f t="shared" si="16"/>
        <v>2060</v>
      </c>
      <c r="K104" s="22"/>
    </row>
    <row r="105" spans="1:11" x14ac:dyDescent="0.25">
      <c r="A105" s="6" t="s">
        <v>113</v>
      </c>
      <c r="B105" s="3"/>
      <c r="C105" s="3" t="s">
        <v>114</v>
      </c>
      <c r="D105" s="22">
        <v>397</v>
      </c>
      <c r="E105" s="23">
        <f t="shared" si="14"/>
        <v>0.76199616122840697</v>
      </c>
      <c r="G105" s="22">
        <v>124</v>
      </c>
      <c r="H105" s="23">
        <f t="shared" si="15"/>
        <v>0.23800383877159309</v>
      </c>
      <c r="J105" s="22">
        <f t="shared" si="16"/>
        <v>521</v>
      </c>
      <c r="K105" s="22"/>
    </row>
    <row r="106" spans="1:11" x14ac:dyDescent="0.25">
      <c r="A106" s="6" t="s">
        <v>115</v>
      </c>
      <c r="C106" s="3" t="s">
        <v>116</v>
      </c>
      <c r="D106" s="22">
        <v>3408</v>
      </c>
      <c r="E106" s="23">
        <f t="shared" si="14"/>
        <v>0.71671924290220823</v>
      </c>
      <c r="G106" s="22">
        <v>1347</v>
      </c>
      <c r="H106" s="23">
        <f t="shared" si="15"/>
        <v>0.28328075709779182</v>
      </c>
      <c r="J106" s="22">
        <f t="shared" si="16"/>
        <v>4755</v>
      </c>
      <c r="K106" s="22"/>
    </row>
    <row r="107" spans="1:11" x14ac:dyDescent="0.25">
      <c r="A107" s="6" t="s">
        <v>117</v>
      </c>
      <c r="B107" s="3"/>
      <c r="C107" s="3" t="s">
        <v>118</v>
      </c>
      <c r="D107" s="22">
        <v>1054</v>
      </c>
      <c r="E107" s="23">
        <f t="shared" si="14"/>
        <v>0.85482562854825628</v>
      </c>
      <c r="G107" s="22">
        <v>179</v>
      </c>
      <c r="H107" s="23">
        <f t="shared" si="15"/>
        <v>0.14517437145174372</v>
      </c>
      <c r="J107" s="22">
        <f t="shared" si="16"/>
        <v>1233</v>
      </c>
      <c r="K107" s="22"/>
    </row>
    <row r="108" spans="1:11" x14ac:dyDescent="0.25">
      <c r="A108" s="20">
        <v>150</v>
      </c>
      <c r="B108" s="3"/>
      <c r="C108" s="3" t="s">
        <v>210</v>
      </c>
      <c r="D108" s="22">
        <v>298</v>
      </c>
      <c r="E108" s="23">
        <f t="shared" si="14"/>
        <v>0.72330097087378642</v>
      </c>
      <c r="G108" s="22">
        <v>114</v>
      </c>
      <c r="H108" s="23">
        <f t="shared" si="15"/>
        <v>0.27669902912621358</v>
      </c>
      <c r="J108" s="22">
        <f t="shared" si="16"/>
        <v>412</v>
      </c>
      <c r="K108" s="22"/>
    </row>
    <row r="109" spans="1:11" x14ac:dyDescent="0.25">
      <c r="A109" s="6" t="s">
        <v>119</v>
      </c>
      <c r="B109" s="3"/>
      <c r="C109" s="3" t="s">
        <v>120</v>
      </c>
      <c r="D109" s="22">
        <v>951</v>
      </c>
      <c r="E109" s="23">
        <f t="shared" si="14"/>
        <v>0.77759607522485696</v>
      </c>
      <c r="G109" s="22">
        <v>272</v>
      </c>
      <c r="H109" s="23">
        <f t="shared" si="15"/>
        <v>0.22240392477514309</v>
      </c>
      <c r="J109" s="22">
        <f t="shared" si="16"/>
        <v>1223</v>
      </c>
      <c r="K109" s="22"/>
    </row>
    <row r="110" spans="1:11" x14ac:dyDescent="0.25">
      <c r="A110" s="6" t="s">
        <v>121</v>
      </c>
      <c r="B110" s="3"/>
      <c r="C110" s="3" t="s">
        <v>122</v>
      </c>
      <c r="D110" s="22">
        <v>177</v>
      </c>
      <c r="E110" s="23">
        <f t="shared" si="14"/>
        <v>0.76623376623376627</v>
      </c>
      <c r="G110" s="22">
        <v>54</v>
      </c>
      <c r="H110" s="23">
        <f t="shared" si="15"/>
        <v>0.23376623376623376</v>
      </c>
      <c r="J110" s="22">
        <f t="shared" si="16"/>
        <v>231</v>
      </c>
      <c r="K110" s="22"/>
    </row>
    <row r="111" spans="1:11" ht="15" customHeight="1" x14ac:dyDescent="0.25">
      <c r="A111" s="20">
        <v>308</v>
      </c>
      <c r="B111" s="3"/>
      <c r="C111" s="3" t="s">
        <v>123</v>
      </c>
      <c r="D111" s="22">
        <v>7</v>
      </c>
      <c r="E111" s="23">
        <f t="shared" si="14"/>
        <v>0.1891891891891892</v>
      </c>
      <c r="G111" s="22">
        <v>30</v>
      </c>
      <c r="H111" s="23">
        <f t="shared" si="15"/>
        <v>0.81081081081081086</v>
      </c>
      <c r="J111" s="22">
        <f t="shared" si="16"/>
        <v>37</v>
      </c>
      <c r="K111" s="19"/>
    </row>
    <row r="112" spans="1:11" ht="15" customHeight="1" x14ac:dyDescent="0.25">
      <c r="A112" s="6" t="s">
        <v>124</v>
      </c>
      <c r="B112" s="3"/>
      <c r="C112" s="3" t="s">
        <v>125</v>
      </c>
      <c r="D112" s="22">
        <v>190</v>
      </c>
      <c r="E112" s="23">
        <f t="shared" ref="E112:E119" si="17">D112/J112</f>
        <v>0.69597069597069594</v>
      </c>
      <c r="G112" s="22">
        <v>83</v>
      </c>
      <c r="H112" s="23">
        <f t="shared" ref="H112:H119" si="18">G112/J112</f>
        <v>0.304029304029304</v>
      </c>
      <c r="J112" s="22">
        <f t="shared" ref="J112:J119" si="19">D112+G112</f>
        <v>273</v>
      </c>
      <c r="K112" s="19"/>
    </row>
    <row r="113" spans="1:11" ht="15" customHeight="1" x14ac:dyDescent="0.25">
      <c r="A113" s="6" t="s">
        <v>126</v>
      </c>
      <c r="B113" s="3"/>
      <c r="C113" s="3" t="s">
        <v>127</v>
      </c>
      <c r="D113" s="22">
        <v>31</v>
      </c>
      <c r="E113" s="23">
        <f t="shared" si="17"/>
        <v>0.83783783783783783</v>
      </c>
      <c r="G113" s="22">
        <v>6</v>
      </c>
      <c r="H113" s="23">
        <f t="shared" si="18"/>
        <v>0.16216216216216217</v>
      </c>
      <c r="J113" s="22">
        <f t="shared" si="19"/>
        <v>37</v>
      </c>
      <c r="K113" s="19"/>
    </row>
    <row r="114" spans="1:11" ht="15" customHeight="1" x14ac:dyDescent="0.25">
      <c r="A114" s="6" t="s">
        <v>128</v>
      </c>
      <c r="B114" s="3"/>
      <c r="C114" s="3" t="s">
        <v>129</v>
      </c>
      <c r="D114" s="22">
        <v>375</v>
      </c>
      <c r="E114" s="23">
        <f t="shared" si="17"/>
        <v>0.85227272727272729</v>
      </c>
      <c r="G114" s="22">
        <v>65</v>
      </c>
      <c r="H114" s="23">
        <f t="shared" si="18"/>
        <v>0.14772727272727273</v>
      </c>
      <c r="J114" s="22">
        <f t="shared" si="19"/>
        <v>440</v>
      </c>
      <c r="K114" s="19"/>
    </row>
    <row r="115" spans="1:11" ht="15" customHeight="1" x14ac:dyDescent="0.25">
      <c r="A115" s="6" t="s">
        <v>130</v>
      </c>
      <c r="B115" s="3"/>
      <c r="C115" s="3" t="s">
        <v>131</v>
      </c>
      <c r="D115" s="22">
        <v>650</v>
      </c>
      <c r="E115" s="23">
        <f t="shared" si="17"/>
        <v>0.7566938300349243</v>
      </c>
      <c r="G115" s="22">
        <v>209</v>
      </c>
      <c r="H115" s="23">
        <f t="shared" si="18"/>
        <v>0.24330616996507567</v>
      </c>
      <c r="J115" s="22">
        <f t="shared" si="19"/>
        <v>859</v>
      </c>
      <c r="K115" s="19"/>
    </row>
    <row r="116" spans="1:11" ht="15" customHeight="1" x14ac:dyDescent="0.25">
      <c r="A116" s="6" t="s">
        <v>132</v>
      </c>
      <c r="B116" s="3"/>
      <c r="C116" s="3" t="s">
        <v>133</v>
      </c>
      <c r="D116" s="22">
        <v>366</v>
      </c>
      <c r="E116" s="23">
        <f t="shared" si="17"/>
        <v>0.94087403598971719</v>
      </c>
      <c r="G116" s="22">
        <v>23</v>
      </c>
      <c r="H116" s="23">
        <f t="shared" si="18"/>
        <v>5.9125964010282778E-2</v>
      </c>
      <c r="J116" s="22">
        <f t="shared" si="19"/>
        <v>389</v>
      </c>
      <c r="K116" s="19"/>
    </row>
    <row r="117" spans="1:11" ht="15" customHeight="1" x14ac:dyDescent="0.25">
      <c r="A117" s="6" t="s">
        <v>134</v>
      </c>
      <c r="B117" s="3"/>
      <c r="C117" s="3" t="s">
        <v>135</v>
      </c>
      <c r="D117" s="22">
        <v>180</v>
      </c>
      <c r="E117" s="23">
        <f t="shared" si="17"/>
        <v>0.47244094488188976</v>
      </c>
      <c r="G117" s="22">
        <v>201</v>
      </c>
      <c r="H117" s="23">
        <f t="shared" si="18"/>
        <v>0.52755905511811019</v>
      </c>
      <c r="J117" s="22">
        <f t="shared" si="19"/>
        <v>381</v>
      </c>
      <c r="K117" s="19"/>
    </row>
    <row r="118" spans="1:11" ht="15" customHeight="1" x14ac:dyDescent="0.25">
      <c r="A118" s="6" t="s">
        <v>136</v>
      </c>
      <c r="B118" s="3"/>
      <c r="C118" s="3" t="s">
        <v>137</v>
      </c>
      <c r="D118" s="22">
        <v>192</v>
      </c>
      <c r="E118" s="23">
        <f t="shared" si="17"/>
        <v>0.88479262672811065</v>
      </c>
      <c r="G118" s="22">
        <v>25</v>
      </c>
      <c r="H118" s="23">
        <f t="shared" si="18"/>
        <v>0.1152073732718894</v>
      </c>
      <c r="J118" s="22">
        <f t="shared" si="19"/>
        <v>217</v>
      </c>
      <c r="K118" s="19"/>
    </row>
    <row r="119" spans="1:11" ht="15" customHeight="1" x14ac:dyDescent="0.25">
      <c r="A119" s="6" t="s">
        <v>138</v>
      </c>
      <c r="B119" s="3"/>
      <c r="C119" s="3" t="s">
        <v>139</v>
      </c>
      <c r="D119" s="22">
        <v>452</v>
      </c>
      <c r="E119" s="23">
        <f t="shared" si="17"/>
        <v>0.85931558935361219</v>
      </c>
      <c r="G119" s="22">
        <v>74</v>
      </c>
      <c r="H119" s="23">
        <f t="shared" si="18"/>
        <v>0.14068441064638784</v>
      </c>
      <c r="J119" s="22">
        <f t="shared" si="19"/>
        <v>526</v>
      </c>
      <c r="K119" s="19"/>
    </row>
    <row r="120" spans="1:11" x14ac:dyDescent="0.25">
      <c r="A120" s="5" t="s">
        <v>205</v>
      </c>
      <c r="C120" s="5"/>
      <c r="D120" s="30"/>
      <c r="E120" s="21"/>
      <c r="G120" s="30"/>
      <c r="H120" s="21"/>
      <c r="I120" s="21"/>
      <c r="K120" s="22"/>
    </row>
    <row r="121" spans="1:11" x14ac:dyDescent="0.25">
      <c r="A121" s="5" t="s">
        <v>3</v>
      </c>
      <c r="C121" s="5"/>
      <c r="D121" s="30"/>
      <c r="E121" s="21"/>
      <c r="G121" s="30"/>
      <c r="H121" s="21"/>
      <c r="I121" s="21"/>
      <c r="K121" s="22"/>
    </row>
    <row r="122" spans="1:11" x14ac:dyDescent="0.25">
      <c r="C122" s="5"/>
      <c r="D122" s="30"/>
      <c r="E122" s="21"/>
      <c r="G122" s="30"/>
      <c r="H122" s="21"/>
      <c r="I122" s="21"/>
      <c r="K122" s="22"/>
    </row>
    <row r="123" spans="1:11" ht="15.75" x14ac:dyDescent="0.25">
      <c r="A123" s="4" t="s">
        <v>220</v>
      </c>
      <c r="C123" s="5"/>
      <c r="D123" s="7"/>
      <c r="G123" s="7"/>
      <c r="H123" s="5"/>
      <c r="K123" s="22"/>
    </row>
    <row r="124" spans="1:11" ht="15" customHeight="1" thickBot="1" x14ac:dyDescent="0.3">
      <c r="A124" s="21" t="s">
        <v>1</v>
      </c>
      <c r="C124" s="5"/>
      <c r="D124" s="15" t="s">
        <v>200</v>
      </c>
      <c r="E124" s="16"/>
      <c r="G124" s="15" t="s">
        <v>201</v>
      </c>
      <c r="H124" s="16"/>
      <c r="I124" s="17"/>
      <c r="J124" s="18" t="s">
        <v>202</v>
      </c>
    </row>
    <row r="125" spans="1:11" ht="15" customHeight="1" x14ac:dyDescent="0.25">
      <c r="A125" s="12" t="s">
        <v>6</v>
      </c>
      <c r="C125" s="14" t="s">
        <v>7</v>
      </c>
      <c r="D125" s="20" t="s">
        <v>203</v>
      </c>
      <c r="E125" s="20" t="s">
        <v>204</v>
      </c>
      <c r="G125" s="20" t="s">
        <v>203</v>
      </c>
      <c r="H125" s="20" t="s">
        <v>204</v>
      </c>
      <c r="I125" s="21"/>
      <c r="J125" s="26"/>
    </row>
    <row r="126" spans="1:11" ht="12" customHeight="1" x14ac:dyDescent="0.25">
      <c r="A126" s="20">
        <v>334</v>
      </c>
      <c r="B126" s="3"/>
      <c r="C126" s="3" t="s">
        <v>140</v>
      </c>
      <c r="D126" s="22">
        <v>32</v>
      </c>
      <c r="E126" s="23">
        <f t="shared" ref="E126:E155" si="20">D126/J126</f>
        <v>0.35164835164835168</v>
      </c>
      <c r="G126" s="22">
        <v>59</v>
      </c>
      <c r="H126" s="23">
        <f t="shared" ref="H126:H155" si="21">G126/J126</f>
        <v>0.64835164835164838</v>
      </c>
      <c r="J126" s="22">
        <f t="shared" ref="J126:J155" si="22">D126+G126</f>
        <v>91</v>
      </c>
      <c r="K126" s="22"/>
    </row>
    <row r="127" spans="1:11" x14ac:dyDescent="0.25">
      <c r="A127" s="6" t="s">
        <v>141</v>
      </c>
      <c r="B127" s="3"/>
      <c r="C127" s="3" t="s">
        <v>142</v>
      </c>
      <c r="D127" s="22">
        <v>1003</v>
      </c>
      <c r="E127" s="23">
        <f t="shared" si="20"/>
        <v>0.68651608487337445</v>
      </c>
      <c r="G127" s="22">
        <v>458</v>
      </c>
      <c r="H127" s="23">
        <f t="shared" si="21"/>
        <v>0.3134839151266256</v>
      </c>
      <c r="J127" s="22">
        <f t="shared" si="22"/>
        <v>1461</v>
      </c>
      <c r="K127" s="22"/>
    </row>
    <row r="128" spans="1:11" x14ac:dyDescent="0.25">
      <c r="A128" s="6" t="s">
        <v>143</v>
      </c>
      <c r="B128" s="3"/>
      <c r="C128" s="3" t="s">
        <v>144</v>
      </c>
      <c r="D128" s="22">
        <v>61</v>
      </c>
      <c r="E128" s="23">
        <f t="shared" si="20"/>
        <v>0.62886597938144329</v>
      </c>
      <c r="G128" s="22">
        <v>36</v>
      </c>
      <c r="H128" s="23">
        <f t="shared" si="21"/>
        <v>0.37113402061855671</v>
      </c>
      <c r="J128" s="22">
        <f t="shared" si="22"/>
        <v>97</v>
      </c>
      <c r="K128" s="22"/>
    </row>
    <row r="129" spans="1:11" x14ac:dyDescent="0.25">
      <c r="A129" s="6" t="s">
        <v>145</v>
      </c>
      <c r="B129" s="3"/>
      <c r="C129" s="3" t="s">
        <v>211</v>
      </c>
      <c r="D129" s="22">
        <v>330</v>
      </c>
      <c r="E129" s="23">
        <f t="shared" si="20"/>
        <v>0.66937119675456391</v>
      </c>
      <c r="G129" s="22">
        <v>163</v>
      </c>
      <c r="H129" s="23">
        <f t="shared" si="21"/>
        <v>0.33062880324543609</v>
      </c>
      <c r="J129" s="22">
        <f t="shared" si="22"/>
        <v>493</v>
      </c>
      <c r="K129" s="22"/>
    </row>
    <row r="130" spans="1:11" x14ac:dyDescent="0.25">
      <c r="A130" s="6" t="s">
        <v>146</v>
      </c>
      <c r="B130" s="3"/>
      <c r="C130" s="3" t="s">
        <v>147</v>
      </c>
      <c r="D130" s="22">
        <v>2008</v>
      </c>
      <c r="E130" s="23">
        <f t="shared" si="20"/>
        <v>0.83911408274132893</v>
      </c>
      <c r="G130" s="22">
        <v>385</v>
      </c>
      <c r="H130" s="23">
        <f t="shared" si="21"/>
        <v>0.16088591725867113</v>
      </c>
      <c r="J130" s="22">
        <f t="shared" si="22"/>
        <v>2393</v>
      </c>
      <c r="K130" s="22"/>
    </row>
    <row r="131" spans="1:11" x14ac:dyDescent="0.25">
      <c r="A131" s="6" t="s">
        <v>148</v>
      </c>
      <c r="B131" s="3"/>
      <c r="C131" s="3" t="s">
        <v>212</v>
      </c>
      <c r="D131" s="22">
        <v>16</v>
      </c>
      <c r="E131" s="23">
        <f t="shared" si="20"/>
        <v>0.125</v>
      </c>
      <c r="G131" s="22">
        <v>112</v>
      </c>
      <c r="H131" s="23">
        <f t="shared" si="21"/>
        <v>0.875</v>
      </c>
      <c r="J131" s="22">
        <f t="shared" si="22"/>
        <v>128</v>
      </c>
      <c r="K131" s="22"/>
    </row>
    <row r="132" spans="1:11" x14ac:dyDescent="0.25">
      <c r="A132" s="6" t="s">
        <v>149</v>
      </c>
      <c r="B132" s="3"/>
      <c r="C132" s="3" t="s">
        <v>150</v>
      </c>
      <c r="D132" s="22">
        <v>250</v>
      </c>
      <c r="E132" s="23">
        <f t="shared" si="20"/>
        <v>0.63775510204081631</v>
      </c>
      <c r="G132" s="22">
        <v>142</v>
      </c>
      <c r="H132" s="23">
        <f t="shared" si="21"/>
        <v>0.36224489795918369</v>
      </c>
      <c r="J132" s="22">
        <f t="shared" si="22"/>
        <v>392</v>
      </c>
      <c r="K132" s="22"/>
    </row>
    <row r="133" spans="1:11" x14ac:dyDescent="0.25">
      <c r="A133" s="20">
        <v>312</v>
      </c>
      <c r="B133" s="3"/>
      <c r="C133" s="3" t="s">
        <v>151</v>
      </c>
      <c r="D133" s="22">
        <v>60</v>
      </c>
      <c r="E133" s="23">
        <f t="shared" si="20"/>
        <v>0.19801980198019803</v>
      </c>
      <c r="G133" s="22">
        <v>243</v>
      </c>
      <c r="H133" s="23">
        <f t="shared" si="21"/>
        <v>0.80198019801980203</v>
      </c>
      <c r="J133" s="22">
        <f t="shared" si="22"/>
        <v>303</v>
      </c>
      <c r="K133" s="22"/>
    </row>
    <row r="134" spans="1:11" x14ac:dyDescent="0.25">
      <c r="A134" s="6" t="s">
        <v>152</v>
      </c>
      <c r="B134" s="3"/>
      <c r="C134" s="3" t="s">
        <v>153</v>
      </c>
      <c r="D134" s="22">
        <v>454</v>
      </c>
      <c r="E134" s="23">
        <f t="shared" si="20"/>
        <v>0.74671052631578949</v>
      </c>
      <c r="G134" s="22">
        <v>154</v>
      </c>
      <c r="H134" s="23">
        <f t="shared" si="21"/>
        <v>0.25328947368421051</v>
      </c>
      <c r="J134" s="22">
        <f t="shared" si="22"/>
        <v>608</v>
      </c>
      <c r="K134" s="22"/>
    </row>
    <row r="135" spans="1:11" x14ac:dyDescent="0.25">
      <c r="A135" s="6" t="s">
        <v>154</v>
      </c>
      <c r="B135" s="3"/>
      <c r="C135" s="3" t="s">
        <v>155</v>
      </c>
      <c r="D135" s="22">
        <v>220</v>
      </c>
      <c r="E135" s="23">
        <f t="shared" si="20"/>
        <v>0.92050209205020916</v>
      </c>
      <c r="G135" s="22">
        <v>19</v>
      </c>
      <c r="H135" s="23">
        <f t="shared" si="21"/>
        <v>7.9497907949790794E-2</v>
      </c>
      <c r="J135" s="22">
        <f t="shared" si="22"/>
        <v>239</v>
      </c>
      <c r="K135" s="22"/>
    </row>
    <row r="136" spans="1:11" x14ac:dyDescent="0.25">
      <c r="A136" s="20">
        <v>145</v>
      </c>
      <c r="B136" s="3"/>
      <c r="C136" s="3" t="s">
        <v>213</v>
      </c>
      <c r="D136" s="22">
        <v>32</v>
      </c>
      <c r="E136" s="23">
        <f t="shared" si="20"/>
        <v>0.88888888888888884</v>
      </c>
      <c r="G136" s="22">
        <v>4</v>
      </c>
      <c r="H136" s="23">
        <f t="shared" si="21"/>
        <v>0.1111111111111111</v>
      </c>
      <c r="J136" s="22">
        <f t="shared" si="22"/>
        <v>36</v>
      </c>
      <c r="K136" s="22"/>
    </row>
    <row r="137" spans="1:11" x14ac:dyDescent="0.25">
      <c r="A137" s="6" t="s">
        <v>156</v>
      </c>
      <c r="B137" s="3"/>
      <c r="C137" s="3" t="s">
        <v>157</v>
      </c>
      <c r="D137" s="22">
        <v>1469</v>
      </c>
      <c r="E137" s="23">
        <f t="shared" si="20"/>
        <v>0.53359970940791868</v>
      </c>
      <c r="G137" s="22">
        <v>1284</v>
      </c>
      <c r="H137" s="23">
        <f t="shared" si="21"/>
        <v>0.46640029059208138</v>
      </c>
      <c r="J137" s="22">
        <f t="shared" si="22"/>
        <v>2753</v>
      </c>
      <c r="K137" s="22"/>
    </row>
    <row r="138" spans="1:11" x14ac:dyDescent="0.25">
      <c r="A138" s="20">
        <v>200</v>
      </c>
      <c r="B138" s="3"/>
      <c r="C138" s="3" t="s">
        <v>158</v>
      </c>
      <c r="D138" s="22">
        <v>5</v>
      </c>
      <c r="E138" s="23">
        <f t="shared" si="20"/>
        <v>0.41666666666666669</v>
      </c>
      <c r="G138" s="22">
        <v>7</v>
      </c>
      <c r="H138" s="23">
        <f t="shared" si="21"/>
        <v>0.58333333333333337</v>
      </c>
      <c r="J138" s="22">
        <f t="shared" si="22"/>
        <v>12</v>
      </c>
      <c r="K138" s="22"/>
    </row>
    <row r="139" spans="1:11" x14ac:dyDescent="0.25">
      <c r="A139" s="6" t="s">
        <v>159</v>
      </c>
      <c r="B139" s="3"/>
      <c r="C139" s="3" t="s">
        <v>160</v>
      </c>
      <c r="D139" s="22">
        <v>613</v>
      </c>
      <c r="E139" s="23">
        <f t="shared" si="20"/>
        <v>0.80977542932628799</v>
      </c>
      <c r="G139" s="22">
        <v>144</v>
      </c>
      <c r="H139" s="23">
        <f t="shared" si="21"/>
        <v>0.19022457067371201</v>
      </c>
      <c r="J139" s="22">
        <f t="shared" si="22"/>
        <v>757</v>
      </c>
      <c r="K139" s="22"/>
    </row>
    <row r="140" spans="1:11" x14ac:dyDescent="0.25">
      <c r="A140" s="6" t="s">
        <v>161</v>
      </c>
      <c r="B140" s="3"/>
      <c r="C140" s="3" t="s">
        <v>162</v>
      </c>
      <c r="D140" s="22">
        <v>719</v>
      </c>
      <c r="E140" s="23">
        <f t="shared" si="20"/>
        <v>0.81797497155858934</v>
      </c>
      <c r="G140" s="22">
        <v>160</v>
      </c>
      <c r="H140" s="23">
        <f t="shared" si="21"/>
        <v>0.18202502844141069</v>
      </c>
      <c r="J140" s="22">
        <f t="shared" si="22"/>
        <v>879</v>
      </c>
      <c r="K140" s="22"/>
    </row>
    <row r="141" spans="1:11" x14ac:dyDescent="0.25">
      <c r="A141" s="6" t="s">
        <v>163</v>
      </c>
      <c r="B141" s="3"/>
      <c r="C141" s="3" t="s">
        <v>164</v>
      </c>
      <c r="D141" s="22">
        <v>563</v>
      </c>
      <c r="E141" s="23">
        <f t="shared" si="20"/>
        <v>0.90806451612903227</v>
      </c>
      <c r="G141" s="22">
        <v>57</v>
      </c>
      <c r="H141" s="23">
        <f t="shared" si="21"/>
        <v>9.1935483870967741E-2</v>
      </c>
      <c r="J141" s="22">
        <f t="shared" si="22"/>
        <v>620</v>
      </c>
      <c r="K141" s="22"/>
    </row>
    <row r="142" spans="1:11" x14ac:dyDescent="0.25">
      <c r="A142" s="6" t="s">
        <v>165</v>
      </c>
      <c r="B142" s="3"/>
      <c r="C142" s="3" t="s">
        <v>166</v>
      </c>
      <c r="D142" s="22">
        <v>666</v>
      </c>
      <c r="E142" s="23">
        <f t="shared" si="20"/>
        <v>0.84517766497461932</v>
      </c>
      <c r="G142" s="22">
        <v>122</v>
      </c>
      <c r="H142" s="23">
        <f t="shared" si="21"/>
        <v>0.1548223350253807</v>
      </c>
      <c r="J142" s="22">
        <f t="shared" si="22"/>
        <v>788</v>
      </c>
      <c r="K142" s="22"/>
    </row>
    <row r="143" spans="1:11" x14ac:dyDescent="0.25">
      <c r="A143" s="6" t="s">
        <v>167</v>
      </c>
      <c r="B143" s="3"/>
      <c r="C143" s="3" t="s">
        <v>168</v>
      </c>
      <c r="D143" s="22">
        <v>167</v>
      </c>
      <c r="E143" s="23">
        <f t="shared" si="20"/>
        <v>0.7455357142857143</v>
      </c>
      <c r="G143" s="22">
        <v>57</v>
      </c>
      <c r="H143" s="23">
        <f t="shared" si="21"/>
        <v>0.2544642857142857</v>
      </c>
      <c r="J143" s="22">
        <f t="shared" si="22"/>
        <v>224</v>
      </c>
      <c r="K143" s="22"/>
    </row>
    <row r="144" spans="1:11" x14ac:dyDescent="0.25">
      <c r="A144" s="20">
        <v>337</v>
      </c>
      <c r="B144" s="3"/>
      <c r="C144" s="3" t="s">
        <v>169</v>
      </c>
      <c r="D144" s="22">
        <v>80</v>
      </c>
      <c r="E144" s="23">
        <f t="shared" si="20"/>
        <v>0.25316455696202533</v>
      </c>
      <c r="G144" s="22">
        <v>236</v>
      </c>
      <c r="H144" s="23">
        <f t="shared" si="21"/>
        <v>0.74683544303797467</v>
      </c>
      <c r="J144" s="22">
        <f t="shared" si="22"/>
        <v>316</v>
      </c>
      <c r="K144" s="22"/>
    </row>
    <row r="145" spans="1:11" x14ac:dyDescent="0.25">
      <c r="A145" s="6" t="s">
        <v>170</v>
      </c>
      <c r="C145" s="3" t="s">
        <v>171</v>
      </c>
      <c r="D145" s="22">
        <v>305</v>
      </c>
      <c r="E145" s="23">
        <f t="shared" si="20"/>
        <v>0.66593886462882101</v>
      </c>
      <c r="G145" s="22">
        <v>153</v>
      </c>
      <c r="H145" s="23">
        <f t="shared" si="21"/>
        <v>0.33406113537117904</v>
      </c>
      <c r="J145" s="22">
        <f t="shared" si="22"/>
        <v>458</v>
      </c>
      <c r="K145" s="22"/>
    </row>
    <row r="146" spans="1:11" x14ac:dyDescent="0.25">
      <c r="A146" s="6" t="s">
        <v>172</v>
      </c>
      <c r="B146" s="3"/>
      <c r="C146" s="3" t="s">
        <v>173</v>
      </c>
      <c r="D146" s="22">
        <v>855</v>
      </c>
      <c r="E146" s="23">
        <f t="shared" si="20"/>
        <v>0.65019011406844107</v>
      </c>
      <c r="G146" s="22">
        <v>460</v>
      </c>
      <c r="H146" s="23">
        <f t="shared" si="21"/>
        <v>0.34980988593155893</v>
      </c>
      <c r="J146" s="22">
        <f t="shared" si="22"/>
        <v>1315</v>
      </c>
      <c r="K146" s="22"/>
    </row>
    <row r="147" spans="1:11" x14ac:dyDescent="0.25">
      <c r="A147" s="20">
        <v>389</v>
      </c>
      <c r="B147" s="3"/>
      <c r="C147" s="3" t="s">
        <v>174</v>
      </c>
      <c r="D147" s="22">
        <v>13</v>
      </c>
      <c r="E147" s="23">
        <f t="shared" si="20"/>
        <v>0.22413793103448276</v>
      </c>
      <c r="G147" s="22">
        <v>45</v>
      </c>
      <c r="H147" s="23">
        <f t="shared" si="21"/>
        <v>0.77586206896551724</v>
      </c>
      <c r="J147" s="22">
        <f t="shared" si="22"/>
        <v>58</v>
      </c>
      <c r="K147" s="22"/>
    </row>
    <row r="148" spans="1:11" x14ac:dyDescent="0.25">
      <c r="A148" s="6" t="s">
        <v>175</v>
      </c>
      <c r="C148" s="3" t="s">
        <v>214</v>
      </c>
      <c r="D148" s="22">
        <v>123</v>
      </c>
      <c r="E148" s="23">
        <f>D148/J148</f>
        <v>0.61809045226130654</v>
      </c>
      <c r="G148" s="22">
        <v>76</v>
      </c>
      <c r="H148" s="23">
        <f>G148/J148</f>
        <v>0.38190954773869346</v>
      </c>
      <c r="J148" s="22">
        <f>D148+G148</f>
        <v>199</v>
      </c>
      <c r="K148" s="22"/>
    </row>
    <row r="149" spans="1:11" x14ac:dyDescent="0.25">
      <c r="A149" s="20">
        <v>318</v>
      </c>
      <c r="B149" s="3"/>
      <c r="C149" s="3" t="s">
        <v>176</v>
      </c>
      <c r="D149" s="22">
        <v>31</v>
      </c>
      <c r="E149" s="23">
        <f t="shared" ref="E149" si="23">D149/J149</f>
        <v>0.31632653061224492</v>
      </c>
      <c r="G149" s="22">
        <v>67</v>
      </c>
      <c r="H149" s="23">
        <f t="shared" ref="H149" si="24">G149/J149</f>
        <v>0.68367346938775508</v>
      </c>
      <c r="J149" s="22">
        <f t="shared" ref="J149" si="25">D149+G149</f>
        <v>98</v>
      </c>
      <c r="K149" s="22"/>
    </row>
    <row r="150" spans="1:11" x14ac:dyDescent="0.25">
      <c r="A150" s="6">
        <v>152</v>
      </c>
      <c r="B150" s="3"/>
      <c r="C150" s="3" t="s">
        <v>177</v>
      </c>
      <c r="D150" s="22">
        <v>149</v>
      </c>
      <c r="E150" s="23">
        <f>D150/J150</f>
        <v>0.20723226703755215</v>
      </c>
      <c r="G150" s="22">
        <v>570</v>
      </c>
      <c r="H150" s="23">
        <f>G150/J150</f>
        <v>0.79276773296244785</v>
      </c>
      <c r="J150" s="22">
        <f>D150+G150</f>
        <v>719</v>
      </c>
      <c r="K150" s="22"/>
    </row>
    <row r="151" spans="1:11" x14ac:dyDescent="0.25">
      <c r="A151" s="20">
        <v>321</v>
      </c>
      <c r="B151" s="3"/>
      <c r="C151" s="3" t="s">
        <v>215</v>
      </c>
      <c r="D151" s="22">
        <v>58</v>
      </c>
      <c r="E151" s="23">
        <f t="shared" ref="E151:E152" si="26">D151/J151</f>
        <v>0.50877192982456143</v>
      </c>
      <c r="G151" s="22">
        <v>56</v>
      </c>
      <c r="H151" s="23">
        <f t="shared" ref="H151:H152" si="27">G151/J151</f>
        <v>0.49122807017543857</v>
      </c>
      <c r="J151" s="22">
        <f t="shared" ref="J151:J152" si="28">D151+G151</f>
        <v>114</v>
      </c>
      <c r="K151" s="22"/>
    </row>
    <row r="152" spans="1:11" x14ac:dyDescent="0.25">
      <c r="A152" s="20">
        <v>390</v>
      </c>
      <c r="B152" s="3"/>
      <c r="C152" s="3" t="s">
        <v>216</v>
      </c>
      <c r="D152" s="22">
        <v>10</v>
      </c>
      <c r="E152" s="23">
        <f t="shared" si="26"/>
        <v>0.3125</v>
      </c>
      <c r="G152" s="22">
        <v>22</v>
      </c>
      <c r="H152" s="23">
        <f t="shared" si="27"/>
        <v>0.6875</v>
      </c>
      <c r="J152" s="22">
        <f t="shared" si="28"/>
        <v>32</v>
      </c>
      <c r="K152" s="22"/>
    </row>
    <row r="153" spans="1:11" x14ac:dyDescent="0.25">
      <c r="A153" s="6" t="s">
        <v>178</v>
      </c>
      <c r="B153" s="3"/>
      <c r="C153" s="3" t="s">
        <v>179</v>
      </c>
      <c r="D153" s="22">
        <v>1671</v>
      </c>
      <c r="E153" s="23">
        <f>D153/J153</f>
        <v>0.87624541164132141</v>
      </c>
      <c r="G153" s="22">
        <v>236</v>
      </c>
      <c r="H153" s="23">
        <f>G153/J153</f>
        <v>0.12375458835867856</v>
      </c>
      <c r="J153" s="22">
        <f>D153+G153</f>
        <v>1907</v>
      </c>
      <c r="K153" s="22"/>
    </row>
    <row r="154" spans="1:11" x14ac:dyDescent="0.25">
      <c r="A154" s="20">
        <v>144</v>
      </c>
      <c r="B154" s="3"/>
      <c r="C154" s="3" t="s">
        <v>180</v>
      </c>
      <c r="D154" s="22">
        <v>25</v>
      </c>
      <c r="E154" s="23">
        <f>D154/J154</f>
        <v>1</v>
      </c>
      <c r="G154" s="22">
        <v>0</v>
      </c>
      <c r="H154" s="23">
        <f>G154/J154</f>
        <v>0</v>
      </c>
      <c r="J154" s="22">
        <f>D154+G154</f>
        <v>25</v>
      </c>
      <c r="K154" s="22"/>
    </row>
    <row r="155" spans="1:11" x14ac:dyDescent="0.25">
      <c r="A155" s="6" t="s">
        <v>181</v>
      </c>
      <c r="B155" s="3"/>
      <c r="C155" s="3" t="s">
        <v>182</v>
      </c>
      <c r="D155" s="22">
        <v>162</v>
      </c>
      <c r="E155" s="23">
        <f t="shared" si="20"/>
        <v>0.92571428571428571</v>
      </c>
      <c r="G155" s="22">
        <v>13</v>
      </c>
      <c r="H155" s="23">
        <f t="shared" si="21"/>
        <v>7.4285714285714288E-2</v>
      </c>
      <c r="J155" s="22">
        <f t="shared" si="22"/>
        <v>175</v>
      </c>
      <c r="K155" s="22"/>
    </row>
    <row r="156" spans="1:11" x14ac:dyDescent="0.25">
      <c r="A156" s="6" t="s">
        <v>183</v>
      </c>
      <c r="B156" s="3"/>
      <c r="C156" s="3" t="s">
        <v>184</v>
      </c>
      <c r="D156" s="22">
        <v>171</v>
      </c>
      <c r="E156" s="23">
        <f>D156/J156</f>
        <v>0.5643564356435643</v>
      </c>
      <c r="G156" s="22">
        <v>132</v>
      </c>
      <c r="H156" s="23">
        <f>G156/J156</f>
        <v>0.43564356435643564</v>
      </c>
      <c r="J156" s="22">
        <f>D156+G156</f>
        <v>303</v>
      </c>
      <c r="K156" s="22"/>
    </row>
    <row r="157" spans="1:11" x14ac:dyDescent="0.25">
      <c r="A157" s="20">
        <v>330</v>
      </c>
      <c r="B157" s="3"/>
      <c r="C157" s="3" t="s">
        <v>185</v>
      </c>
      <c r="D157" s="22">
        <v>16</v>
      </c>
      <c r="E157" s="23">
        <f>D157/J157</f>
        <v>0.5161290322580645</v>
      </c>
      <c r="G157" s="22">
        <v>15</v>
      </c>
      <c r="H157" s="23">
        <f>G157/J157</f>
        <v>0.4838709677419355</v>
      </c>
      <c r="J157" s="22">
        <f>D157+G157</f>
        <v>31</v>
      </c>
      <c r="K157" s="22"/>
    </row>
    <row r="158" spans="1:11" x14ac:dyDescent="0.25">
      <c r="A158" s="6" t="s">
        <v>186</v>
      </c>
      <c r="B158" s="3"/>
      <c r="C158" s="3" t="s">
        <v>187</v>
      </c>
      <c r="D158" s="22">
        <v>76</v>
      </c>
      <c r="E158" s="23">
        <f>D158/J158</f>
        <v>0.71028037383177567</v>
      </c>
      <c r="G158" s="22">
        <v>31</v>
      </c>
      <c r="H158" s="23">
        <f>G158/J158</f>
        <v>0.28971962616822428</v>
      </c>
      <c r="J158" s="22">
        <f>D158+G158</f>
        <v>107</v>
      </c>
      <c r="K158" s="22"/>
    </row>
    <row r="159" spans="1:11" x14ac:dyDescent="0.25">
      <c r="A159" s="6"/>
      <c r="B159" s="3"/>
      <c r="C159" s="3"/>
      <c r="D159" s="22"/>
      <c r="E159" s="23"/>
      <c r="G159" s="22"/>
      <c r="H159" s="23"/>
      <c r="J159" s="22"/>
      <c r="K159" s="22"/>
    </row>
    <row r="160" spans="1:11" x14ac:dyDescent="0.25">
      <c r="A160" s="6"/>
      <c r="B160" s="3"/>
      <c r="C160" s="3"/>
      <c r="D160" s="22"/>
      <c r="E160" s="23"/>
      <c r="G160" s="22"/>
      <c r="H160" s="23"/>
      <c r="J160" s="22"/>
      <c r="K160" s="22"/>
    </row>
    <row r="161" spans="1:11 16377:16377" x14ac:dyDescent="0.25">
      <c r="K161" s="22"/>
    </row>
    <row r="162" spans="1:11 16377:16377" x14ac:dyDescent="0.25">
      <c r="A162" s="5" t="s">
        <v>205</v>
      </c>
      <c r="C162" s="5"/>
      <c r="D162" s="30"/>
      <c r="E162" s="21"/>
      <c r="G162" s="30"/>
      <c r="H162" s="21"/>
      <c r="I162" s="21"/>
      <c r="K162" s="22"/>
    </row>
    <row r="163" spans="1:11 16377:16377" x14ac:dyDescent="0.25">
      <c r="A163" s="5" t="s">
        <v>3</v>
      </c>
      <c r="C163" s="5"/>
      <c r="D163" s="30"/>
      <c r="E163" s="21"/>
      <c r="G163" s="30"/>
      <c r="H163" s="21"/>
      <c r="I163" s="21"/>
      <c r="K163" s="22"/>
    </row>
    <row r="164" spans="1:11 16377:16377" ht="15.75" x14ac:dyDescent="0.25">
      <c r="A164" s="4"/>
      <c r="C164" s="5"/>
      <c r="D164" s="30"/>
      <c r="E164" s="21"/>
      <c r="G164" s="30"/>
      <c r="H164" s="21"/>
      <c r="I164" s="21"/>
      <c r="K164" s="22"/>
    </row>
    <row r="165" spans="1:11 16377:16377" ht="12.75" customHeight="1" x14ac:dyDescent="0.25">
      <c r="A165" s="4" t="s">
        <v>220</v>
      </c>
      <c r="C165" s="5"/>
      <c r="D165" s="7"/>
      <c r="G165" s="7"/>
      <c r="H165" s="5"/>
    </row>
    <row r="166" spans="1:11 16377:16377" ht="15" customHeight="1" thickBot="1" x14ac:dyDescent="0.3">
      <c r="A166" s="21" t="s">
        <v>1</v>
      </c>
      <c r="C166" s="5"/>
      <c r="D166" s="15" t="s">
        <v>200</v>
      </c>
      <c r="E166" s="16"/>
      <c r="G166" s="15" t="s">
        <v>201</v>
      </c>
      <c r="H166" s="16"/>
      <c r="I166" s="17"/>
      <c r="J166" s="18" t="s">
        <v>202</v>
      </c>
    </row>
    <row r="167" spans="1:11 16377:16377" ht="15" customHeight="1" x14ac:dyDescent="0.25">
      <c r="A167" s="12" t="s">
        <v>6</v>
      </c>
      <c r="C167" s="14" t="s">
        <v>7</v>
      </c>
      <c r="D167" s="20" t="s">
        <v>203</v>
      </c>
      <c r="E167" s="20" t="s">
        <v>204</v>
      </c>
      <c r="G167" s="20" t="s">
        <v>203</v>
      </c>
      <c r="H167" s="20" t="s">
        <v>204</v>
      </c>
      <c r="I167" s="21"/>
      <c r="J167" s="26"/>
    </row>
    <row r="168" spans="1:11 16377:16377" x14ac:dyDescent="0.25">
      <c r="A168" s="6" t="s">
        <v>188</v>
      </c>
      <c r="B168" s="3"/>
      <c r="C168" s="3" t="s">
        <v>189</v>
      </c>
      <c r="D168" s="22">
        <v>438</v>
      </c>
      <c r="E168" s="23">
        <f t="shared" ref="E168:E170" si="29">D168/J168</f>
        <v>0.64411764705882357</v>
      </c>
      <c r="G168" s="22">
        <v>242</v>
      </c>
      <c r="H168" s="23">
        <f t="shared" ref="H168:H170" si="30">G168/J168</f>
        <v>0.35588235294117648</v>
      </c>
      <c r="J168" s="22">
        <f t="shared" ref="J168:J170" si="31">D168+G168</f>
        <v>680</v>
      </c>
      <c r="K168" s="19"/>
    </row>
    <row r="169" spans="1:11 16377:16377" x14ac:dyDescent="0.25">
      <c r="A169" s="20">
        <v>102</v>
      </c>
      <c r="B169" s="3"/>
      <c r="C169" s="3" t="s">
        <v>190</v>
      </c>
      <c r="D169" s="22">
        <v>15</v>
      </c>
      <c r="E169" s="23">
        <f t="shared" si="29"/>
        <v>0.6</v>
      </c>
      <c r="G169" s="22">
        <v>10</v>
      </c>
      <c r="H169" s="23">
        <f t="shared" si="30"/>
        <v>0.4</v>
      </c>
      <c r="J169" s="22">
        <f t="shared" si="31"/>
        <v>25</v>
      </c>
      <c r="K169" s="26"/>
    </row>
    <row r="170" spans="1:11 16377:16377" x14ac:dyDescent="0.25">
      <c r="A170" s="6" t="s">
        <v>191</v>
      </c>
      <c r="B170" s="3"/>
      <c r="C170" s="3" t="s">
        <v>192</v>
      </c>
      <c r="D170" s="22">
        <v>145</v>
      </c>
      <c r="E170" s="23">
        <f t="shared" si="29"/>
        <v>0.92948717948717952</v>
      </c>
      <c r="G170" s="22">
        <v>11</v>
      </c>
      <c r="H170" s="23">
        <f t="shared" si="30"/>
        <v>7.0512820512820512E-2</v>
      </c>
      <c r="J170" s="22">
        <f t="shared" si="31"/>
        <v>156</v>
      </c>
      <c r="K170" s="22"/>
      <c r="XEW170">
        <f>SUM(A170:XEV170)</f>
        <v>313</v>
      </c>
    </row>
    <row r="171" spans="1:11 16377:16377" x14ac:dyDescent="0.25">
      <c r="C171" s="5"/>
      <c r="D171" s="22"/>
      <c r="E171" s="23"/>
      <c r="G171" s="22"/>
      <c r="H171" s="23"/>
      <c r="J171" s="22"/>
      <c r="K171" s="22"/>
      <c r="XEW171">
        <f>SUM(A171:XEV171)</f>
        <v>0</v>
      </c>
    </row>
    <row r="172" spans="1:11 16377:16377" x14ac:dyDescent="0.25">
      <c r="A172" s="32"/>
      <c r="B172" s="32"/>
      <c r="C172" s="21" t="s">
        <v>221</v>
      </c>
      <c r="D172" s="28">
        <f>SUM(D156:D170,D112:D155,D96:D111)</f>
        <v>27540</v>
      </c>
      <c r="E172" s="29">
        <f>D172/J172</f>
        <v>0.72687922297297303</v>
      </c>
      <c r="F172" s="5"/>
      <c r="G172" s="28">
        <f>SUM(G156:G170,G112:G155,G96:G111)</f>
        <v>10348</v>
      </c>
      <c r="H172" s="29">
        <f>G172/J172</f>
        <v>0.27312077702702703</v>
      </c>
      <c r="I172" s="5"/>
      <c r="J172" s="28">
        <f>SUM(J156:J170,J112:J155,J96:J111)</f>
        <v>37888</v>
      </c>
      <c r="K172" s="22"/>
      <c r="XEW172">
        <f>SUM(A172:XEV172)</f>
        <v>75777</v>
      </c>
    </row>
    <row r="173" spans="1:11 16377:16377" x14ac:dyDescent="0.25">
      <c r="K173" s="22"/>
    </row>
    <row r="174" spans="1:11 16377:16377" ht="15" customHeight="1" x14ac:dyDescent="0.25">
      <c r="A174" s="4" t="s">
        <v>217</v>
      </c>
      <c r="B174" s="3"/>
      <c r="D174" s="31"/>
      <c r="G174" s="31"/>
      <c r="J174" s="31"/>
    </row>
    <row r="175" spans="1:11 16377:16377" ht="15.75" thickBot="1" x14ac:dyDescent="0.3">
      <c r="A175" s="21" t="s">
        <v>1</v>
      </c>
      <c r="C175" s="5"/>
      <c r="D175" s="15" t="s">
        <v>200</v>
      </c>
      <c r="E175" s="16"/>
      <c r="G175" s="15" t="s">
        <v>201</v>
      </c>
      <c r="H175" s="16"/>
      <c r="I175" s="17"/>
      <c r="J175" s="18" t="s">
        <v>202</v>
      </c>
      <c r="K175" s="28"/>
    </row>
    <row r="176" spans="1:11 16377:16377" x14ac:dyDescent="0.25">
      <c r="A176" s="12" t="s">
        <v>6</v>
      </c>
      <c r="C176" s="14" t="s">
        <v>7</v>
      </c>
      <c r="D176" s="20" t="s">
        <v>203</v>
      </c>
      <c r="E176" s="20" t="s">
        <v>204</v>
      </c>
      <c r="G176" s="20" t="s">
        <v>203</v>
      </c>
      <c r="H176" s="20" t="s">
        <v>204</v>
      </c>
      <c r="I176" s="21"/>
      <c r="J176" s="26"/>
      <c r="K176" s="28"/>
    </row>
    <row r="177" spans="1:15" x14ac:dyDescent="0.25">
      <c r="A177" s="20">
        <v>500</v>
      </c>
      <c r="B177" s="3"/>
      <c r="C177" s="3" t="s">
        <v>193</v>
      </c>
      <c r="D177" s="22">
        <v>372</v>
      </c>
      <c r="E177" s="23">
        <f t="shared" ref="E177:E180" si="32">D177/J177</f>
        <v>0.19839999999999999</v>
      </c>
      <c r="G177" s="22">
        <v>1503</v>
      </c>
      <c r="H177" s="23">
        <f t="shared" ref="H177:H180" si="33">G177/J177</f>
        <v>0.80159999999999998</v>
      </c>
      <c r="J177" s="22">
        <f t="shared" ref="J177:J180" si="34">D177+G177</f>
        <v>1875</v>
      </c>
      <c r="K177" s="28"/>
    </row>
    <row r="178" spans="1:15" x14ac:dyDescent="0.25">
      <c r="A178" s="20">
        <v>176</v>
      </c>
      <c r="B178" s="3"/>
      <c r="C178" s="3" t="s">
        <v>194</v>
      </c>
      <c r="D178" s="22">
        <v>184</v>
      </c>
      <c r="E178" s="23">
        <f t="shared" si="32"/>
        <v>0.11246943765281174</v>
      </c>
      <c r="G178" s="22">
        <v>1452</v>
      </c>
      <c r="H178" s="23">
        <f t="shared" si="33"/>
        <v>0.8875305623471883</v>
      </c>
      <c r="J178" s="22">
        <f t="shared" si="34"/>
        <v>1636</v>
      </c>
      <c r="K178" s="31"/>
    </row>
    <row r="179" spans="1:15" x14ac:dyDescent="0.25">
      <c r="A179" s="20">
        <v>180</v>
      </c>
      <c r="B179" s="3"/>
      <c r="C179" s="3" t="s">
        <v>195</v>
      </c>
      <c r="D179" s="22">
        <v>120</v>
      </c>
      <c r="E179" s="23">
        <f t="shared" si="32"/>
        <v>0.52863436123348018</v>
      </c>
      <c r="G179" s="22">
        <v>107</v>
      </c>
      <c r="H179" s="23">
        <f t="shared" si="33"/>
        <v>0.47136563876651982</v>
      </c>
      <c r="J179" s="22">
        <f t="shared" si="34"/>
        <v>227</v>
      </c>
      <c r="K179" s="19"/>
    </row>
    <row r="180" spans="1:15" x14ac:dyDescent="0.25">
      <c r="A180" s="20">
        <v>171</v>
      </c>
      <c r="B180" s="3"/>
      <c r="C180" s="3" t="s">
        <v>196</v>
      </c>
      <c r="D180" s="22">
        <v>102</v>
      </c>
      <c r="E180" s="23">
        <f t="shared" si="32"/>
        <v>0.16693944353518822</v>
      </c>
      <c r="G180" s="22">
        <v>509</v>
      </c>
      <c r="H180" s="23">
        <f t="shared" si="33"/>
        <v>0.83306055646481181</v>
      </c>
      <c r="J180" s="22">
        <f t="shared" si="34"/>
        <v>611</v>
      </c>
      <c r="K180" s="26"/>
    </row>
    <row r="181" spans="1:15" x14ac:dyDescent="0.25">
      <c r="A181" s="20"/>
      <c r="C181" s="3"/>
      <c r="D181" s="22"/>
      <c r="E181" s="23"/>
      <c r="G181" s="22"/>
      <c r="H181" s="23"/>
      <c r="J181" s="22"/>
      <c r="K181" s="22"/>
    </row>
    <row r="182" spans="1:15" x14ac:dyDescent="0.25">
      <c r="A182" s="32"/>
      <c r="B182" s="32"/>
      <c r="C182" s="21" t="s">
        <v>218</v>
      </c>
      <c r="D182" s="28">
        <f>SUM(D177:D181)</f>
        <v>778</v>
      </c>
      <c r="E182" s="29">
        <f>D182/J182</f>
        <v>0.17889169924120488</v>
      </c>
      <c r="F182" s="5"/>
      <c r="G182" s="28">
        <f>SUM(G177:G181)</f>
        <v>3571</v>
      </c>
      <c r="H182" s="29">
        <f>G182/J182</f>
        <v>0.82110830075879515</v>
      </c>
      <c r="I182" s="5"/>
      <c r="J182" s="28">
        <f>SUM(J177:J181)</f>
        <v>4349</v>
      </c>
      <c r="K182" s="22"/>
    </row>
    <row r="183" spans="1:15" x14ac:dyDescent="0.25">
      <c r="C183" s="5"/>
      <c r="D183" s="22"/>
      <c r="K183" s="22"/>
    </row>
    <row r="184" spans="1:15" x14ac:dyDescent="0.25">
      <c r="C184" s="21"/>
      <c r="D184" s="22"/>
      <c r="K184" s="22"/>
    </row>
    <row r="185" spans="1:15" x14ac:dyDescent="0.25">
      <c r="D185" s="34"/>
      <c r="E185" s="35"/>
      <c r="G185" s="34"/>
      <c r="H185" s="35"/>
      <c r="I185" s="5"/>
      <c r="J185" s="34"/>
      <c r="K185" s="22"/>
    </row>
    <row r="186" spans="1:15" s="32" customFormat="1" ht="12.75" customHeight="1" x14ac:dyDescent="0.25">
      <c r="A186"/>
      <c r="B186"/>
      <c r="C186"/>
      <c r="D186" s="3"/>
      <c r="E186" s="3"/>
      <c r="F186" s="3"/>
      <c r="G186" s="3"/>
      <c r="H186" s="3"/>
      <c r="I186" s="3"/>
      <c r="J186" s="3"/>
      <c r="K186" s="28"/>
      <c r="L186"/>
      <c r="M186"/>
      <c r="N186"/>
      <c r="O186"/>
    </row>
    <row r="189" spans="1:15" ht="15" customHeight="1" x14ac:dyDescent="0.25">
      <c r="K189" s="34"/>
    </row>
    <row r="190" spans="1:15" ht="7.5" customHeight="1" x14ac:dyDescent="0.25"/>
    <row r="191" spans="1:15" ht="15" customHeight="1" x14ac:dyDescent="0.25"/>
    <row r="192" spans="1:15" ht="16.5" customHeight="1" x14ac:dyDescent="0.25"/>
    <row r="193" spans="12:12" x14ac:dyDescent="0.25">
      <c r="L193" s="36"/>
    </row>
    <row r="194" spans="12:12" x14ac:dyDescent="0.25">
      <c r="L194" s="36"/>
    </row>
    <row r="195" spans="12:12" x14ac:dyDescent="0.25">
      <c r="L195" s="36"/>
    </row>
    <row r="196" spans="12:12" x14ac:dyDescent="0.25">
      <c r="L196" s="36"/>
    </row>
    <row r="197" spans="12:12" x14ac:dyDescent="0.25">
      <c r="L197" s="36"/>
    </row>
    <row r="198" spans="12:12" x14ac:dyDescent="0.25">
      <c r="L198" s="36"/>
    </row>
    <row r="199" spans="12:12" x14ac:dyDescent="0.25">
      <c r="L199" s="36"/>
    </row>
  </sheetData>
  <pageMargins left="0.7" right="0.7" top="0.75" bottom="0.75" header="0.3" footer="0.3"/>
  <pageSetup scale="8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2.3c MapRec by Dep_Inst</vt:lpstr>
      <vt:lpstr>'T 2.3c MapRec by Dep_Inst'!Print_Area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Laura Danner</cp:lastModifiedBy>
  <cp:lastPrinted>2023-01-12T16:58:05Z</cp:lastPrinted>
  <dcterms:created xsi:type="dcterms:W3CDTF">2022-12-13T16:21:35Z</dcterms:created>
  <dcterms:modified xsi:type="dcterms:W3CDTF">2023-03-09T21:44:47Z</dcterms:modified>
</cp:coreProperties>
</file>